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70" windowWidth="15480" windowHeight="11400" firstSheet="1" activeTab="3"/>
  </bookViews>
  <sheets>
    <sheet name="доходы" sheetId="9" state="hidden" r:id="rId1"/>
    <sheet name="источники" sheetId="6" r:id="rId2"/>
    <sheet name="Ведомст" sheetId="2" state="hidden" r:id="rId3"/>
    <sheet name="Функц" sheetId="3" r:id="rId4"/>
    <sheet name="РзПр" sheetId="4" state="hidden" r:id="rId5"/>
    <sheet name="КЦСР" sheetId="5" state="hidden" r:id="rId6"/>
    <sheet name="прогр замств" sheetId="7" state="hidden" r:id="rId7"/>
    <sheet name="муниц гарант" sheetId="8" state="hidden" r:id="rId8"/>
  </sheets>
  <externalReferences>
    <externalReference r:id="rId9"/>
  </externalReferences>
  <definedNames>
    <definedName name="__bookmark_1" localSheetId="0">[1]Доходы_НОВ!#REF!</definedName>
    <definedName name="__bookmark_1">[1]Доходы_НОВ!#REF!</definedName>
    <definedName name="__bookmark_3" localSheetId="0">#REF!</definedName>
    <definedName name="__bookmark_3">#REF!</definedName>
    <definedName name="__bookmark_4" localSheetId="0">#REF!</definedName>
    <definedName name="__bookmark_4">#REF!</definedName>
    <definedName name="__bookmark_5" localSheetId="0">#REF!</definedName>
    <definedName name="__bookmark_5">#REF!</definedName>
    <definedName name="_xlnm._FilterDatabase" localSheetId="2" hidden="1">Ведомст!$M$14:$Z$140</definedName>
    <definedName name="_xlnm._FilterDatabase" localSheetId="5" hidden="1">КЦСР!$M$16:$Z$114</definedName>
    <definedName name="_xlnm._FilterDatabase" localSheetId="4" hidden="1">РзПр!$M$15:$Z$126</definedName>
    <definedName name="_xlnm._FilterDatabase" localSheetId="3" hidden="1">Функц!$N$15:$AA$41</definedName>
    <definedName name="_xlnm.Print_Titles" localSheetId="0">доходы!$11:$11</definedName>
    <definedName name="_xlnm.Print_Titles" localSheetId="1">источники!$11:$11</definedName>
    <definedName name="_xlnm.Print_Titles" localSheetId="3">Функц!$14:$15</definedName>
    <definedName name="_xlnm.Print_Area" localSheetId="0">доходы!$B$1:$F$110</definedName>
    <definedName name="_xlnm.Print_Area" localSheetId="7">'муниц гарант'!$A$1:$K$22</definedName>
    <definedName name="_xlnm.Print_Area" localSheetId="6">'прогр замств'!$A$1:$D$22</definedName>
    <definedName name="ттт">[1]Доходы_НОВ!#REF!</definedName>
  </definedNames>
  <calcPr calcId="145621"/>
</workbook>
</file>

<file path=xl/calcChain.xml><?xml version="1.0" encoding="utf-8"?>
<calcChain xmlns="http://schemas.openxmlformats.org/spreadsheetml/2006/main">
  <c r="E76" i="9" l="1"/>
  <c r="AA16" i="3" l="1"/>
  <c r="Z16" i="3"/>
  <c r="Y16" i="3"/>
  <c r="Y93" i="2" l="1"/>
  <c r="Z93" i="2"/>
  <c r="X91" i="2"/>
  <c r="X93" i="2"/>
  <c r="D86" i="9" l="1"/>
  <c r="Y24" i="2" l="1"/>
  <c r="Z24" i="2"/>
  <c r="X24" i="2"/>
  <c r="E86" i="9" l="1"/>
  <c r="F86" i="9"/>
  <c r="Y29" i="2" l="1"/>
  <c r="Y28" i="2" s="1"/>
  <c r="Z29" i="2"/>
  <c r="Z28" i="2" s="1"/>
  <c r="X29" i="2"/>
  <c r="X28" i="2" s="1"/>
  <c r="D34" i="9"/>
  <c r="D31" i="9" s="1"/>
  <c r="D28" i="9" s="1"/>
  <c r="F107" i="9"/>
  <c r="E107" i="9"/>
  <c r="D107" i="9"/>
  <c r="D106" i="9"/>
  <c r="F106" i="9"/>
  <c r="E106" i="9"/>
  <c r="F97" i="9"/>
  <c r="F94" i="9"/>
  <c r="E97" i="9"/>
  <c r="D97" i="9"/>
  <c r="F95" i="9"/>
  <c r="E95" i="9"/>
  <c r="D95" i="9"/>
  <c r="F92" i="9"/>
  <c r="E92" i="9"/>
  <c r="D92" i="9"/>
  <c r="F90" i="9"/>
  <c r="E90" i="9"/>
  <c r="D90" i="9"/>
  <c r="D89" i="9"/>
  <c r="F83" i="9"/>
  <c r="E83" i="9"/>
  <c r="D80" i="9"/>
  <c r="D79" i="9" s="1"/>
  <c r="D78" i="9" s="1"/>
  <c r="F80" i="9"/>
  <c r="F79" i="9" s="1"/>
  <c r="F78" i="9" s="1"/>
  <c r="E80" i="9"/>
  <c r="E79" i="9" s="1"/>
  <c r="F74" i="9"/>
  <c r="E74" i="9"/>
  <c r="D74" i="9"/>
  <c r="F72" i="9"/>
  <c r="E72" i="9"/>
  <c r="D72" i="9"/>
  <c r="F69" i="9"/>
  <c r="F68" i="9" s="1"/>
  <c r="E69" i="9"/>
  <c r="E68" i="9" s="1"/>
  <c r="D69" i="9"/>
  <c r="D68" i="9"/>
  <c r="F66" i="9"/>
  <c r="F65" i="9" s="1"/>
  <c r="E66" i="9"/>
  <c r="E65" i="9" s="1"/>
  <c r="D66" i="9"/>
  <c r="D65" i="9" s="1"/>
  <c r="F63" i="9"/>
  <c r="F62" i="9" s="1"/>
  <c r="E63" i="9"/>
  <c r="E62" i="9" s="1"/>
  <c r="D63" i="9"/>
  <c r="D62" i="9" s="1"/>
  <c r="F60" i="9"/>
  <c r="F59" i="9" s="1"/>
  <c r="E60" i="9"/>
  <c r="E59" i="9" s="1"/>
  <c r="D60" i="9"/>
  <c r="D59" i="9" s="1"/>
  <c r="F56" i="9"/>
  <c r="E56" i="9"/>
  <c r="E53" i="9" s="1"/>
  <c r="E52" i="9" s="1"/>
  <c r="D56" i="9"/>
  <c r="F54" i="9"/>
  <c r="E54" i="9"/>
  <c r="D54" i="9"/>
  <c r="F50" i="9"/>
  <c r="F49" i="9" s="1"/>
  <c r="E50" i="9"/>
  <c r="E49" i="9" s="1"/>
  <c r="D50" i="9"/>
  <c r="D49" i="9" s="1"/>
  <c r="F47" i="9"/>
  <c r="E47" i="9"/>
  <c r="D47" i="9"/>
  <c r="F45" i="9"/>
  <c r="E45" i="9"/>
  <c r="E44" i="9" s="1"/>
  <c r="D45" i="9"/>
  <c r="D44" i="9" s="1"/>
  <c r="F41" i="9"/>
  <c r="F40" i="9" s="1"/>
  <c r="F39" i="9" s="1"/>
  <c r="E41" i="9"/>
  <c r="E40" i="9" s="1"/>
  <c r="E39" i="9" s="1"/>
  <c r="D41" i="9"/>
  <c r="D40" i="9" s="1"/>
  <c r="D39" i="9" s="1"/>
  <c r="F37" i="9"/>
  <c r="F36" i="9" s="1"/>
  <c r="E37" i="9"/>
  <c r="E36" i="9" s="1"/>
  <c r="D37" i="9"/>
  <c r="D36" i="9" s="1"/>
  <c r="F34" i="9"/>
  <c r="F31" i="9" s="1"/>
  <c r="F28" i="9" s="1"/>
  <c r="E34" i="9"/>
  <c r="F32" i="9"/>
  <c r="E32" i="9"/>
  <c r="F25" i="9"/>
  <c r="F24" i="9" s="1"/>
  <c r="E24" i="9"/>
  <c r="D25" i="9"/>
  <c r="D24" i="9" s="1"/>
  <c r="F19" i="9"/>
  <c r="F18" i="9" s="1"/>
  <c r="E19" i="9"/>
  <c r="E18" i="9" s="1"/>
  <c r="D19" i="9"/>
  <c r="D18" i="9" s="1"/>
  <c r="F14" i="9"/>
  <c r="F13" i="9" s="1"/>
  <c r="E14" i="9"/>
  <c r="E13" i="9" s="1"/>
  <c r="D14" i="9"/>
  <c r="D13" i="9" s="1"/>
  <c r="E37" i="6"/>
  <c r="E36" i="6" s="1"/>
  <c r="E35" i="6" s="1"/>
  <c r="D37" i="6"/>
  <c r="D36" i="6" s="1"/>
  <c r="D35" i="6" s="1"/>
  <c r="C37" i="6"/>
  <c r="C36" i="6" s="1"/>
  <c r="C35" i="6" s="1"/>
  <c r="E33" i="6"/>
  <c r="E32" i="6" s="1"/>
  <c r="E31" i="6" s="1"/>
  <c r="D33" i="6"/>
  <c r="D32" i="6" s="1"/>
  <c r="D31" i="6" s="1"/>
  <c r="C33" i="6"/>
  <c r="C32" i="6" s="1"/>
  <c r="E28" i="6"/>
  <c r="D28" i="6"/>
  <c r="C28" i="6"/>
  <c r="E26" i="6"/>
  <c r="D26" i="6"/>
  <c r="C26" i="6"/>
  <c r="E25" i="6"/>
  <c r="E13" i="6" s="1"/>
  <c r="D25" i="6"/>
  <c r="C25" i="6"/>
  <c r="E23" i="6"/>
  <c r="E20" i="6"/>
  <c r="D23" i="6"/>
  <c r="C23" i="6"/>
  <c r="E21" i="6"/>
  <c r="D21" i="6"/>
  <c r="D20" i="6" s="1"/>
  <c r="C21" i="6"/>
  <c r="C20" i="6" s="1"/>
  <c r="C19" i="6"/>
  <c r="E17" i="6"/>
  <c r="D17" i="6"/>
  <c r="C17" i="6"/>
  <c r="E15" i="6"/>
  <c r="D15" i="6"/>
  <c r="C15" i="6"/>
  <c r="E14" i="6"/>
  <c r="D14" i="6"/>
  <c r="D13" i="6" s="1"/>
  <c r="C14" i="6"/>
  <c r="C13" i="6" s="1"/>
  <c r="Z109" i="5"/>
  <c r="Z108" i="5"/>
  <c r="Z107" i="5" s="1"/>
  <c r="Z104" i="5"/>
  <c r="Z103" i="5" s="1"/>
  <c r="Z102" i="5" s="1"/>
  <c r="Z101" i="5" s="1"/>
  <c r="Z99" i="5"/>
  <c r="Z98" i="5"/>
  <c r="Z97" i="5" s="1"/>
  <c r="Z96" i="5"/>
  <c r="Z94" i="5"/>
  <c r="Z93" i="5"/>
  <c r="Z92" i="5" s="1"/>
  <c r="Z91" i="5"/>
  <c r="Z89" i="5"/>
  <c r="Z88" i="5"/>
  <c r="Z87" i="5" s="1"/>
  <c r="Z86" i="5" s="1"/>
  <c r="Z84" i="5"/>
  <c r="Z83" i="5"/>
  <c r="Z82" i="5" s="1"/>
  <c r="Z81" i="5" s="1"/>
  <c r="Z79" i="5"/>
  <c r="Z78" i="5"/>
  <c r="Z77" i="5" s="1"/>
  <c r="Z75" i="5"/>
  <c r="Z74" i="5" s="1"/>
  <c r="Z73" i="5" s="1"/>
  <c r="Z70" i="5"/>
  <c r="Z69" i="5"/>
  <c r="Z68" i="5" s="1"/>
  <c r="Z67" i="5"/>
  <c r="Z65" i="5"/>
  <c r="Z64" i="5"/>
  <c r="Z63" i="5" s="1"/>
  <c r="Z62" i="5"/>
  <c r="Z60" i="5"/>
  <c r="Z59" i="5"/>
  <c r="Z58" i="5" s="1"/>
  <c r="Z56" i="5"/>
  <c r="Z55" i="5" s="1"/>
  <c r="Z54" i="5"/>
  <c r="Z53" i="5" s="1"/>
  <c r="Z51" i="5"/>
  <c r="Z50" i="5"/>
  <c r="Z49" i="5" s="1"/>
  <c r="Z47" i="5"/>
  <c r="Z46" i="5" s="1"/>
  <c r="Z45" i="5"/>
  <c r="Z41" i="5"/>
  <c r="Z40" i="5"/>
  <c r="Z39" i="5" s="1"/>
  <c r="Z38" i="5" s="1"/>
  <c r="Z36" i="5"/>
  <c r="Z35" i="5"/>
  <c r="Z34" i="5" s="1"/>
  <c r="Z33" i="5" s="1"/>
  <c r="Z32" i="5" s="1"/>
  <c r="Z28" i="5"/>
  <c r="Z27" i="5" s="1"/>
  <c r="Z25" i="5"/>
  <c r="Z24" i="5" s="1"/>
  <c r="Z22" i="5"/>
  <c r="Z21" i="5" s="1"/>
  <c r="Z19" i="5"/>
  <c r="Z18" i="5" s="1"/>
  <c r="Y109" i="5"/>
  <c r="Y108" i="5" s="1"/>
  <c r="Y107" i="5"/>
  <c r="Y104" i="5"/>
  <c r="Y103" i="5"/>
  <c r="Y102" i="5" s="1"/>
  <c r="Y101" i="5" s="1"/>
  <c r="Y99" i="5"/>
  <c r="Y98" i="5"/>
  <c r="Y97" i="5" s="1"/>
  <c r="Y96" i="5" s="1"/>
  <c r="Y94" i="5"/>
  <c r="Y93" i="5"/>
  <c r="Y92" i="5" s="1"/>
  <c r="Y91" i="5"/>
  <c r="Y89" i="5"/>
  <c r="Y88" i="5"/>
  <c r="Y87" i="5" s="1"/>
  <c r="Y86" i="5"/>
  <c r="Y84" i="5"/>
  <c r="Y83" i="5"/>
  <c r="Y82" i="5" s="1"/>
  <c r="Y81" i="5" s="1"/>
  <c r="Y79" i="5"/>
  <c r="Y78" i="5"/>
  <c r="Y77" i="5" s="1"/>
  <c r="Y75" i="5"/>
  <c r="Y74" i="5" s="1"/>
  <c r="Y73" i="5" s="1"/>
  <c r="Y72" i="5" s="1"/>
  <c r="Y70" i="5"/>
  <c r="Y69" i="5" s="1"/>
  <c r="Y68" i="5"/>
  <c r="Y67" i="5" s="1"/>
  <c r="Y65" i="5"/>
  <c r="Y64" i="5" s="1"/>
  <c r="Y63" i="5" s="1"/>
  <c r="Y62" i="5" s="1"/>
  <c r="Y60" i="5"/>
  <c r="Y59" i="5" s="1"/>
  <c r="Y58" i="5" s="1"/>
  <c r="Y56" i="5"/>
  <c r="Y55" i="5"/>
  <c r="Y54" i="5" s="1"/>
  <c r="Y53" i="5"/>
  <c r="Y51" i="5"/>
  <c r="Y50" i="5"/>
  <c r="Y49" i="5" s="1"/>
  <c r="Y47" i="5"/>
  <c r="Y46" i="5" s="1"/>
  <c r="Y45" i="5"/>
  <c r="Y44" i="5" s="1"/>
  <c r="Y43" i="5" s="1"/>
  <c r="Y41" i="5"/>
  <c r="Y40" i="5"/>
  <c r="Y39" i="5" s="1"/>
  <c r="Y38" i="5" s="1"/>
  <c r="Y36" i="5"/>
  <c r="Y35" i="5"/>
  <c r="Y34" i="5" s="1"/>
  <c r="Y33" i="5" s="1"/>
  <c r="Y32" i="5" s="1"/>
  <c r="Y28" i="5"/>
  <c r="Y27" i="5" s="1"/>
  <c r="Y25" i="5"/>
  <c r="Y24" i="5" s="1"/>
  <c r="Y22" i="5"/>
  <c r="Y21" i="5" s="1"/>
  <c r="Y19" i="5"/>
  <c r="Y18" i="5" s="1"/>
  <c r="Y17" i="5" s="1"/>
  <c r="Z19" i="2"/>
  <c r="Z18" i="2" s="1"/>
  <c r="Z17" i="2" s="1"/>
  <c r="Z23" i="2"/>
  <c r="Z22" i="2" s="1"/>
  <c r="Z21" i="2" s="1"/>
  <c r="Z33" i="2"/>
  <c r="Z35" i="2"/>
  <c r="Z43" i="2"/>
  <c r="Z42" i="2" s="1"/>
  <c r="Z41" i="2" s="1"/>
  <c r="Z40" i="2" s="1"/>
  <c r="Z39" i="2" s="1"/>
  <c r="Z49" i="2"/>
  <c r="Z48" i="2" s="1"/>
  <c r="Z47" i="2" s="1"/>
  <c r="Z55" i="2"/>
  <c r="Z54" i="2" s="1"/>
  <c r="Z53" i="2" s="1"/>
  <c r="Z52" i="2" s="1"/>
  <c r="Z51" i="2" s="1"/>
  <c r="Z61" i="2"/>
  <c r="Z60" i="2" s="1"/>
  <c r="Z59" i="2" s="1"/>
  <c r="Z58" i="2" s="1"/>
  <c r="Z57" i="2" s="1"/>
  <c r="Z68" i="2"/>
  <c r="Z67" i="2" s="1"/>
  <c r="Z71" i="2"/>
  <c r="Z70" i="2" s="1"/>
  <c r="Z77" i="2"/>
  <c r="Z76" i="2" s="1"/>
  <c r="Z80" i="2"/>
  <c r="Z79" i="2" s="1"/>
  <c r="Z87" i="2"/>
  <c r="Z86" i="2" s="1"/>
  <c r="Z85" i="2" s="1"/>
  <c r="Z84" i="2" s="1"/>
  <c r="Z83" i="2" s="1"/>
  <c r="Z92" i="2"/>
  <c r="Z112" i="2"/>
  <c r="Z111" i="2" s="1"/>
  <c r="Z109" i="2"/>
  <c r="Z108" i="2" s="1"/>
  <c r="Z107" i="2" s="1"/>
  <c r="Z106" i="2" s="1"/>
  <c r="Z105" i="2" s="1"/>
  <c r="Z123" i="2"/>
  <c r="Z122" i="2" s="1"/>
  <c r="Z121" i="2"/>
  <c r="Z119" i="2"/>
  <c r="Z118" i="2" s="1"/>
  <c r="Z117" i="2" s="1"/>
  <c r="Z116" i="2" s="1"/>
  <c r="Z115" i="2" s="1"/>
  <c r="Z114" i="2" s="1"/>
  <c r="Z130" i="2"/>
  <c r="Z129" i="2"/>
  <c r="Z128" i="2" s="1"/>
  <c r="Z127" i="2" s="1"/>
  <c r="Z126" i="2" s="1"/>
  <c r="Z136" i="2"/>
  <c r="Z135" i="2" s="1"/>
  <c r="Z134" i="2" s="1"/>
  <c r="Z133" i="2" s="1"/>
  <c r="Z132" i="2" s="1"/>
  <c r="Y19" i="2"/>
  <c r="Y18" i="2" s="1"/>
  <c r="Y17" i="2" s="1"/>
  <c r="Y23" i="2"/>
  <c r="Y22" i="2" s="1"/>
  <c r="Y21" i="2" s="1"/>
  <c r="Y33" i="2"/>
  <c r="Y35" i="2"/>
  <c r="Y43" i="2"/>
  <c r="Y42" i="2" s="1"/>
  <c r="Y41" i="2" s="1"/>
  <c r="Y40" i="2" s="1"/>
  <c r="Y39" i="2" s="1"/>
  <c r="Y49" i="2"/>
  <c r="Y48" i="2" s="1"/>
  <c r="Y47" i="2" s="1"/>
  <c r="Y55" i="2"/>
  <c r="Y54" i="2" s="1"/>
  <c r="Y53" i="2" s="1"/>
  <c r="Y52" i="2" s="1"/>
  <c r="Y51" i="2" s="1"/>
  <c r="Y61" i="2"/>
  <c r="Y60" i="2" s="1"/>
  <c r="Y59" i="2" s="1"/>
  <c r="Y58" i="2" s="1"/>
  <c r="Y57" i="2" s="1"/>
  <c r="Y68" i="2"/>
  <c r="Y67" i="2" s="1"/>
  <c r="Y71" i="2"/>
  <c r="Y70" i="2" s="1"/>
  <c r="Y77" i="2"/>
  <c r="Y76" i="2" s="1"/>
  <c r="Y80" i="2"/>
  <c r="Y79" i="2" s="1"/>
  <c r="Y87" i="2"/>
  <c r="Y86" i="2" s="1"/>
  <c r="Y85" i="2" s="1"/>
  <c r="Y84" i="2" s="1"/>
  <c r="Y83" i="2" s="1"/>
  <c r="Y92" i="2"/>
  <c r="Y112" i="2"/>
  <c r="Y111" i="2" s="1"/>
  <c r="Y109" i="2"/>
  <c r="Y108" i="2" s="1"/>
  <c r="Y123" i="2"/>
  <c r="Y122" i="2" s="1"/>
  <c r="Y121" i="2"/>
  <c r="Y119" i="2"/>
  <c r="Y118" i="2" s="1"/>
  <c r="Y117" i="2" s="1"/>
  <c r="Y116" i="2" s="1"/>
  <c r="Y115" i="2" s="1"/>
  <c r="Y114" i="2" s="1"/>
  <c r="Y130" i="2"/>
  <c r="Y129" i="2" s="1"/>
  <c r="Y128" i="2" s="1"/>
  <c r="Y127" i="2" s="1"/>
  <c r="Y126" i="2" s="1"/>
  <c r="Y136" i="2"/>
  <c r="Y135" i="2" s="1"/>
  <c r="Y134" i="2" s="1"/>
  <c r="Y133" i="2" s="1"/>
  <c r="Y132" i="2" s="1"/>
  <c r="X112" i="5"/>
  <c r="X18" i="5"/>
  <c r="X19" i="5"/>
  <c r="X21" i="5"/>
  <c r="X22" i="5"/>
  <c r="X24" i="5"/>
  <c r="X25" i="5"/>
  <c r="X27" i="5"/>
  <c r="X28" i="5"/>
  <c r="X32" i="5"/>
  <c r="X36" i="5"/>
  <c r="X35" i="5" s="1"/>
  <c r="X34" i="5" s="1"/>
  <c r="X33" i="5" s="1"/>
  <c r="X41" i="5"/>
  <c r="X40" i="5" s="1"/>
  <c r="X39" i="5" s="1"/>
  <c r="X38" i="5" s="1"/>
  <c r="X47" i="5"/>
  <c r="X46" i="5" s="1"/>
  <c r="X45" i="5" s="1"/>
  <c r="X44" i="5" s="1"/>
  <c r="X50" i="5"/>
  <c r="X49" i="5" s="1"/>
  <c r="X51" i="5"/>
  <c r="X55" i="5"/>
  <c r="X54" i="5" s="1"/>
  <c r="X56" i="5"/>
  <c r="X58" i="5"/>
  <c r="X60" i="5"/>
  <c r="X59" i="5" s="1"/>
  <c r="X65" i="5"/>
  <c r="X64" i="5" s="1"/>
  <c r="X63" i="5" s="1"/>
  <c r="X62" i="5" s="1"/>
  <c r="X69" i="5"/>
  <c r="X68" i="5" s="1"/>
  <c r="X67" i="5" s="1"/>
  <c r="X70" i="5"/>
  <c r="X75" i="5"/>
  <c r="X74" i="5" s="1"/>
  <c r="X73" i="5" s="1"/>
  <c r="X72" i="5" s="1"/>
  <c r="X78" i="5"/>
  <c r="X77" i="5" s="1"/>
  <c r="X79" i="5"/>
  <c r="X82" i="5"/>
  <c r="X81" i="5" s="1"/>
  <c r="X83" i="5"/>
  <c r="X84" i="5"/>
  <c r="X87" i="5"/>
  <c r="X86" i="5" s="1"/>
  <c r="X88" i="5"/>
  <c r="X89" i="5"/>
  <c r="X92" i="5"/>
  <c r="X91" i="5" s="1"/>
  <c r="X93" i="5"/>
  <c r="X94" i="5"/>
  <c r="X97" i="5"/>
  <c r="X96" i="5" s="1"/>
  <c r="X98" i="5"/>
  <c r="X99" i="5"/>
  <c r="X102" i="5"/>
  <c r="X101" i="5" s="1"/>
  <c r="X103" i="5"/>
  <c r="X104" i="5"/>
  <c r="X108" i="5"/>
  <c r="X107" i="5" s="1"/>
  <c r="X109" i="5"/>
  <c r="X124" i="4"/>
  <c r="Z122" i="4"/>
  <c r="Z121" i="4" s="1"/>
  <c r="Z120" i="4" s="1"/>
  <c r="Z119" i="4" s="1"/>
  <c r="Z118" i="4" s="1"/>
  <c r="Z116" i="4"/>
  <c r="Z115" i="4" s="1"/>
  <c r="Z114" i="4" s="1"/>
  <c r="Z113" i="4"/>
  <c r="Z109" i="4"/>
  <c r="Z108" i="4" s="1"/>
  <c r="Z107" i="4" s="1"/>
  <c r="Z105" i="4"/>
  <c r="Z104" i="4"/>
  <c r="Z103" i="4" s="1"/>
  <c r="Z98" i="4"/>
  <c r="Z97" i="4"/>
  <c r="Z95" i="4"/>
  <c r="Z94" i="4" s="1"/>
  <c r="Z93" i="4" s="1"/>
  <c r="Z92" i="4"/>
  <c r="Z91" i="4"/>
  <c r="Z78" i="4" s="1"/>
  <c r="Z89" i="4"/>
  <c r="Z88" i="4" s="1"/>
  <c r="Z87" i="4"/>
  <c r="Z86" i="4"/>
  <c r="Z85" i="4" s="1"/>
  <c r="Z83" i="4"/>
  <c r="Z82" i="4"/>
  <c r="Z81" i="4"/>
  <c r="Z80" i="4" s="1"/>
  <c r="Z79" i="4" s="1"/>
  <c r="Z76" i="4"/>
  <c r="Z75" i="4"/>
  <c r="Z71" i="4" s="1"/>
  <c r="Z70" i="4" s="1"/>
  <c r="Z69" i="4" s="1"/>
  <c r="Z73" i="4"/>
  <c r="Z72" i="4" s="1"/>
  <c r="Z67" i="4"/>
  <c r="Z66" i="4"/>
  <c r="Z64" i="4"/>
  <c r="Z63" i="4" s="1"/>
  <c r="Z57" i="4"/>
  <c r="Z56" i="4"/>
  <c r="Z55" i="4" s="1"/>
  <c r="Z54" i="4" s="1"/>
  <c r="Z53" i="4" s="1"/>
  <c r="Z51" i="4"/>
  <c r="Z50" i="4"/>
  <c r="Z49" i="4" s="1"/>
  <c r="Z48" i="4" s="1"/>
  <c r="Z47" i="4"/>
  <c r="Z45" i="4"/>
  <c r="Z44" i="4" s="1"/>
  <c r="Z43" i="4" s="1"/>
  <c r="Z39" i="4"/>
  <c r="Z38" i="4"/>
  <c r="Z37" i="4" s="1"/>
  <c r="Z36" i="4" s="1"/>
  <c r="Z35" i="4"/>
  <c r="Z31" i="4"/>
  <c r="Z29" i="4"/>
  <c r="Z28" i="4" s="1"/>
  <c r="Z27" i="4"/>
  <c r="Z24" i="4"/>
  <c r="Z23" i="4" s="1"/>
  <c r="Z22" i="4" s="1"/>
  <c r="Z21" i="4" s="1"/>
  <c r="Z16" i="4" s="1"/>
  <c r="Z19" i="4"/>
  <c r="Z18" i="4" s="1"/>
  <c r="Z17" i="4" s="1"/>
  <c r="Y122" i="4"/>
  <c r="Y121" i="4" s="1"/>
  <c r="Y120" i="4" s="1"/>
  <c r="Y119" i="4" s="1"/>
  <c r="Y118" i="4" s="1"/>
  <c r="Y116" i="4"/>
  <c r="Y115" i="4" s="1"/>
  <c r="Y114" i="4"/>
  <c r="Y113" i="4" s="1"/>
  <c r="Y109" i="4"/>
  <c r="Y108" i="4"/>
  <c r="Y107" i="4" s="1"/>
  <c r="Y105" i="4"/>
  <c r="Y104" i="4"/>
  <c r="Y103" i="4"/>
  <c r="Y98" i="4"/>
  <c r="Y97" i="4"/>
  <c r="Y95" i="4"/>
  <c r="Y94" i="4"/>
  <c r="Y89" i="4"/>
  <c r="Y88" i="4"/>
  <c r="Y87" i="4"/>
  <c r="Y86" i="4"/>
  <c r="Y85" i="4" s="1"/>
  <c r="Y83" i="4"/>
  <c r="Y82" i="4"/>
  <c r="Y81" i="4" s="1"/>
  <c r="Y80" i="4" s="1"/>
  <c r="Y79" i="4" s="1"/>
  <c r="Y76" i="4"/>
  <c r="Y75" i="4"/>
  <c r="Y71" i="4" s="1"/>
  <c r="Y73" i="4"/>
  <c r="Y72" i="4"/>
  <c r="Y67" i="4"/>
  <c r="Y66" i="4"/>
  <c r="Y62" i="4" s="1"/>
  <c r="Y61" i="4" s="1"/>
  <c r="Y60" i="4" s="1"/>
  <c r="Y64" i="4"/>
  <c r="Y63" i="4"/>
  <c r="Y57" i="4"/>
  <c r="Y56" i="4"/>
  <c r="Y55" i="4"/>
  <c r="Y54" i="4" s="1"/>
  <c r="Y53" i="4" s="1"/>
  <c r="Y51" i="4"/>
  <c r="Y50" i="4"/>
  <c r="Y49" i="4" s="1"/>
  <c r="Y48" i="4" s="1"/>
  <c r="Y47" i="4" s="1"/>
  <c r="Y42" i="4" s="1"/>
  <c r="Y45" i="4"/>
  <c r="Y44" i="4" s="1"/>
  <c r="Y43" i="4" s="1"/>
  <c r="Y39" i="4"/>
  <c r="Y38" i="4" s="1"/>
  <c r="Y37" i="4" s="1"/>
  <c r="Y36" i="4" s="1"/>
  <c r="Y35" i="4" s="1"/>
  <c r="Y31" i="4"/>
  <c r="Y29" i="4"/>
  <c r="Y28" i="4"/>
  <c r="Y27" i="4"/>
  <c r="Y24" i="4"/>
  <c r="Y23" i="4" s="1"/>
  <c r="Y22" i="4"/>
  <c r="Y21" i="4" s="1"/>
  <c r="Y19" i="4"/>
  <c r="Y18" i="4" s="1"/>
  <c r="Y17" i="4"/>
  <c r="Y16" i="4" s="1"/>
  <c r="X18" i="4"/>
  <c r="X17" i="4" s="1"/>
  <c r="X19" i="4"/>
  <c r="X22" i="4"/>
  <c r="X21" i="4" s="1"/>
  <c r="X23" i="4"/>
  <c r="X24" i="4"/>
  <c r="X29" i="4"/>
  <c r="X28" i="4" s="1"/>
  <c r="X27" i="4" s="1"/>
  <c r="X31" i="4"/>
  <c r="X39" i="4"/>
  <c r="X38" i="4" s="1"/>
  <c r="X37" i="4" s="1"/>
  <c r="X36" i="4" s="1"/>
  <c r="X35" i="4" s="1"/>
  <c r="X45" i="4"/>
  <c r="X44" i="4" s="1"/>
  <c r="X43" i="4" s="1"/>
  <c r="X51" i="4"/>
  <c r="X50" i="4" s="1"/>
  <c r="X49" i="4" s="1"/>
  <c r="X48" i="4" s="1"/>
  <c r="X47" i="4" s="1"/>
  <c r="X56" i="4"/>
  <c r="X55" i="4" s="1"/>
  <c r="X54" i="4" s="1"/>
  <c r="X53" i="4" s="1"/>
  <c r="X57" i="4"/>
  <c r="X63" i="4"/>
  <c r="X62" i="4" s="1"/>
  <c r="X61" i="4" s="1"/>
  <c r="X60" i="4" s="1"/>
  <c r="X59" i="4" s="1"/>
  <c r="X64" i="4"/>
  <c r="X67" i="4"/>
  <c r="X66" i="4" s="1"/>
  <c r="X72" i="4"/>
  <c r="X71" i="4" s="1"/>
  <c r="X70" i="4" s="1"/>
  <c r="X69" i="4" s="1"/>
  <c r="X73" i="4"/>
  <c r="X76" i="4"/>
  <c r="X75" i="4" s="1"/>
  <c r="X82" i="4"/>
  <c r="X81" i="4" s="1"/>
  <c r="X80" i="4" s="1"/>
  <c r="X79" i="4" s="1"/>
  <c r="X83" i="4"/>
  <c r="X88" i="4"/>
  <c r="X87" i="4" s="1"/>
  <c r="X86" i="4" s="1"/>
  <c r="X85" i="4" s="1"/>
  <c r="X89" i="4"/>
  <c r="X95" i="4"/>
  <c r="X94" i="4" s="1"/>
  <c r="X97" i="4"/>
  <c r="X98" i="4"/>
  <c r="X105" i="4"/>
  <c r="X104" i="4" s="1"/>
  <c r="X103" i="4" s="1"/>
  <c r="X102" i="4" s="1"/>
  <c r="X101" i="4" s="1"/>
  <c r="X100" i="4" s="1"/>
  <c r="X108" i="4"/>
  <c r="X107" i="4" s="1"/>
  <c r="X109" i="4"/>
  <c r="X114" i="4"/>
  <c r="X113" i="4" s="1"/>
  <c r="X112" i="4" s="1"/>
  <c r="X111" i="4" s="1"/>
  <c r="X115" i="4"/>
  <c r="X116" i="4"/>
  <c r="X122" i="4"/>
  <c r="X121" i="4" s="1"/>
  <c r="X120" i="4" s="1"/>
  <c r="X119" i="4" s="1"/>
  <c r="X118" i="4" s="1"/>
  <c r="AA37" i="3"/>
  <c r="AA35" i="3"/>
  <c r="AA31" i="3"/>
  <c r="AA28" i="3"/>
  <c r="AA24" i="3"/>
  <c r="AA22" i="3"/>
  <c r="Z37" i="3"/>
  <c r="Z35" i="3"/>
  <c r="Z31" i="3"/>
  <c r="Z28" i="3"/>
  <c r="Z24" i="3"/>
  <c r="Z22" i="3"/>
  <c r="Y37" i="3"/>
  <c r="Y31" i="3"/>
  <c r="Y28" i="3"/>
  <c r="Y24" i="3"/>
  <c r="Y40" i="3"/>
  <c r="Y22" i="3"/>
  <c r="Y35" i="3"/>
  <c r="X19" i="2"/>
  <c r="X18" i="2" s="1"/>
  <c r="X17" i="2" s="1"/>
  <c r="X23" i="2"/>
  <c r="X22" i="2" s="1"/>
  <c r="X21" i="2" s="1"/>
  <c r="X33" i="2"/>
  <c r="X35" i="2"/>
  <c r="X43" i="2"/>
  <c r="X42" i="2" s="1"/>
  <c r="X41" i="2" s="1"/>
  <c r="X40" i="2" s="1"/>
  <c r="X39" i="2" s="1"/>
  <c r="X49" i="2"/>
  <c r="X48" i="2" s="1"/>
  <c r="X47" i="2" s="1"/>
  <c r="X55" i="2"/>
  <c r="X54" i="2" s="1"/>
  <c r="X53" i="2" s="1"/>
  <c r="X52" i="2" s="1"/>
  <c r="X51" i="2" s="1"/>
  <c r="X61" i="2"/>
  <c r="X60" i="2" s="1"/>
  <c r="X59" i="2" s="1"/>
  <c r="X58" i="2" s="1"/>
  <c r="X57" i="2" s="1"/>
  <c r="X68" i="2"/>
  <c r="X67" i="2" s="1"/>
  <c r="X71" i="2"/>
  <c r="X70" i="2" s="1"/>
  <c r="X77" i="2"/>
  <c r="X76" i="2" s="1"/>
  <c r="X80" i="2"/>
  <c r="X79" i="2" s="1"/>
  <c r="X87" i="2"/>
  <c r="X86" i="2" s="1"/>
  <c r="X85" i="2" s="1"/>
  <c r="X84" i="2" s="1"/>
  <c r="X83" i="2" s="1"/>
  <c r="X92" i="2"/>
  <c r="X90" i="2" s="1"/>
  <c r="X89" i="2" s="1"/>
  <c r="X112" i="2"/>
  <c r="X111" i="2" s="1"/>
  <c r="X109" i="2"/>
  <c r="X108" i="2" s="1"/>
  <c r="X123" i="2"/>
  <c r="X122" i="2"/>
  <c r="X121" i="2" s="1"/>
  <c r="X119" i="2"/>
  <c r="X118" i="2" s="1"/>
  <c r="X117" i="2" s="1"/>
  <c r="X130" i="2"/>
  <c r="X129" i="2" s="1"/>
  <c r="X128" i="2" s="1"/>
  <c r="X127" i="2" s="1"/>
  <c r="X126" i="2" s="1"/>
  <c r="X136" i="2"/>
  <c r="X135" i="2" s="1"/>
  <c r="X134" i="2" s="1"/>
  <c r="X133" i="2"/>
  <c r="X132" i="2" s="1"/>
  <c r="Z17" i="5"/>
  <c r="Z44" i="5"/>
  <c r="Z72" i="5"/>
  <c r="Z62" i="4"/>
  <c r="Z61" i="4" s="1"/>
  <c r="Z60" i="4" s="1"/>
  <c r="Z59" i="4"/>
  <c r="Z102" i="4"/>
  <c r="Z101" i="4" s="1"/>
  <c r="Z100" i="4" s="1"/>
  <c r="Y93" i="4"/>
  <c r="Y92" i="4"/>
  <c r="Y91" i="4" s="1"/>
  <c r="Y70" i="4"/>
  <c r="Y69" i="4" s="1"/>
  <c r="Y102" i="4"/>
  <c r="Y101" i="4"/>
  <c r="Y100" i="4" s="1"/>
  <c r="D71" i="9" l="1"/>
  <c r="F44" i="9"/>
  <c r="D53" i="9"/>
  <c r="D52" i="9" s="1"/>
  <c r="E71" i="9"/>
  <c r="D58" i="9"/>
  <c r="D43" i="9"/>
  <c r="F43" i="9"/>
  <c r="E58" i="9"/>
  <c r="D30" i="6"/>
  <c r="D12" i="6" s="1"/>
  <c r="E31" i="9"/>
  <c r="E28" i="9" s="1"/>
  <c r="Z91" i="2"/>
  <c r="Z90" i="2" s="1"/>
  <c r="Z89" i="2" s="1"/>
  <c r="Z82" i="2" s="1"/>
  <c r="Y90" i="2"/>
  <c r="Y89" i="2" s="1"/>
  <c r="Y91" i="2"/>
  <c r="Y75" i="2"/>
  <c r="Y74" i="2" s="1"/>
  <c r="Y73" i="2" s="1"/>
  <c r="E30" i="6"/>
  <c r="E12" i="6" s="1"/>
  <c r="C12" i="6"/>
  <c r="X125" i="2"/>
  <c r="Y106" i="2"/>
  <c r="Y105" i="2" s="1"/>
  <c r="X32" i="2"/>
  <c r="X31" i="2" s="1"/>
  <c r="Y32" i="2"/>
  <c r="Y31" i="2" s="1"/>
  <c r="Y46" i="2"/>
  <c r="X46" i="2"/>
  <c r="Y125" i="2"/>
  <c r="Z66" i="2"/>
  <c r="Z65" i="2" s="1"/>
  <c r="Z64" i="2" s="1"/>
  <c r="X107" i="2"/>
  <c r="X106" i="2" s="1"/>
  <c r="X105" i="2" s="1"/>
  <c r="X82" i="2" s="1"/>
  <c r="Y66" i="2"/>
  <c r="Y65" i="2" s="1"/>
  <c r="Y64" i="2" s="1"/>
  <c r="Y63" i="2" s="1"/>
  <c r="Z75" i="2"/>
  <c r="Z74" i="2" s="1"/>
  <c r="Z73" i="2" s="1"/>
  <c r="Z32" i="2"/>
  <c r="Z31" i="2" s="1"/>
  <c r="Z16" i="2" s="1"/>
  <c r="X75" i="2"/>
  <c r="X74" i="2" s="1"/>
  <c r="X73" i="2" s="1"/>
  <c r="Z41" i="3"/>
  <c r="E78" i="9"/>
  <c r="Y41" i="3"/>
  <c r="F53" i="9"/>
  <c r="F52" i="9" s="1"/>
  <c r="E94" i="9"/>
  <c r="E89" i="9"/>
  <c r="E77" i="9" s="1"/>
  <c r="F89" i="9"/>
  <c r="F77" i="9" s="1"/>
  <c r="F76" i="9" s="1"/>
  <c r="AA41" i="3"/>
  <c r="X116" i="2"/>
  <c r="X115" i="2" s="1"/>
  <c r="X114" i="2" s="1"/>
  <c r="X17" i="5"/>
  <c r="Y114" i="5"/>
  <c r="Z43" i="5"/>
  <c r="Z114" i="5" s="1"/>
  <c r="X66" i="2"/>
  <c r="X65" i="2" s="1"/>
  <c r="X64" i="2" s="1"/>
  <c r="X93" i="4"/>
  <c r="X92" i="4" s="1"/>
  <c r="X91" i="4" s="1"/>
  <c r="X78" i="4" s="1"/>
  <c r="X126" i="4" s="1"/>
  <c r="Y78" i="4"/>
  <c r="Z112" i="4"/>
  <c r="Z111" i="4" s="1"/>
  <c r="Y59" i="4"/>
  <c r="X16" i="2"/>
  <c r="X42" i="4"/>
  <c r="X16" i="4"/>
  <c r="Y112" i="4"/>
  <c r="Y111" i="4" s="1"/>
  <c r="Z42" i="4"/>
  <c r="X53" i="5"/>
  <c r="X43" i="5" s="1"/>
  <c r="F58" i="9"/>
  <c r="Z125" i="2"/>
  <c r="Z46" i="2"/>
  <c r="D94" i="9"/>
  <c r="D77" i="9" s="1"/>
  <c r="D76" i="9" s="1"/>
  <c r="F71" i="9"/>
  <c r="Y16" i="2"/>
  <c r="E43" i="9"/>
  <c r="D12" i="9" l="1"/>
  <c r="D110" i="9" s="1"/>
  <c r="Y82" i="2"/>
  <c r="Y138" i="2" s="1"/>
  <c r="Y139" i="2" s="1"/>
  <c r="Z63" i="2"/>
  <c r="Z138" i="2" s="1"/>
  <c r="Z139" i="2" s="1"/>
  <c r="X63" i="2"/>
  <c r="X138" i="2" s="1"/>
  <c r="X140" i="2" s="1"/>
  <c r="E12" i="9"/>
  <c r="E110" i="9" s="1"/>
  <c r="F12" i="9"/>
  <c r="F110" i="9" s="1"/>
  <c r="X114" i="5"/>
  <c r="Y140" i="2" l="1"/>
  <c r="Z124" i="4"/>
  <c r="Z126" i="4" s="1"/>
  <c r="Z112" i="5"/>
  <c r="Y124" i="4"/>
  <c r="Y126" i="4" s="1"/>
  <c r="Y112" i="5"/>
  <c r="Z140" i="2"/>
</calcChain>
</file>

<file path=xl/sharedStrings.xml><?xml version="1.0" encoding="utf-8"?>
<sst xmlns="http://schemas.openxmlformats.org/spreadsheetml/2006/main" count="2813" uniqueCount="555">
  <si>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</si>
  <si>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сельских поселений</t>
  </si>
  <si>
    <t>2 02 49999 10 0008 151</t>
  </si>
  <si>
    <t>Прочие межбюджетные трансферты, передаваемые бюджетам сельских поселений на обеспечение жильем молодых семей</t>
  </si>
  <si>
    <t>2 02 49999 10 0021 151</t>
  </si>
  <si>
    <t>Прочие межбюджетные трансферты, передаваемые бюджетам сельских поселений на осуществление капитального ремонта гидротехнических сооружений, находящихся в муниципальной собственности и бесхозных гидротехнических сооружений</t>
  </si>
  <si>
    <t>2 02 49999 10 0051 151</t>
  </si>
  <si>
    <t>Прочие межбюджетные трансферты, передаваемые бюджетам сельских поселений на реализацию федеральных целевых программ (молодые семьи)</t>
  </si>
  <si>
    <t>2 02 04 999 10 0077 151</t>
  </si>
  <si>
    <t>Прочие межбюджетные трансферты, передаваемые бюджетам сельских поселений на софинансирование капитальных вложений в объекты муниципальной собственности</t>
  </si>
  <si>
    <t>2 02 49999 10 0216 151</t>
  </si>
  <si>
    <t>Прочие межбюджетные трансферты, передаваемые бюджетам сельских поселений на на осуществление дорожной деятельности в отношении автомобильных дорог общего пользования</t>
  </si>
  <si>
    <t>2 02 49999 10 0882 151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</si>
  <si>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ЖКХ</t>
  </si>
  <si>
    <t xml:space="preserve">2 02 49999 10 0892 151
</t>
  </si>
  <si>
    <t>Пугачевский</t>
  </si>
  <si>
    <t>Прочие межбюджетные трансферты, передаваемые бюджетам сельских поселений на обеспечение мероприятий по переселению граждан из аварийного жилищного фонда за счет средств областного бюджета</t>
  </si>
  <si>
    <t>2 07 00000 00 0000 000</t>
  </si>
  <si>
    <t>ПРОЧИЕ БЕЗВОЗМЕЗДНЫЕ ПОСТУПЛЕНИЯ</t>
  </si>
  <si>
    <t>2 07 05000 10 0000 180</t>
  </si>
  <si>
    <t>Прочие безвозмездные поступления в бюджеты сельских поселений</t>
  </si>
  <si>
    <t>2 07 05010 10 0000 180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</si>
  <si>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</si>
  <si>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2 07 05030 10 0000 180</t>
  </si>
  <si>
    <t>ИТОГО  ДОХОДОВ</t>
  </si>
  <si>
    <t>МУНИЦИПАЛЬНОГО ОБРАЗОВАНИЯ _Пугачевский_ сельсовет</t>
  </si>
  <si>
    <t>ПРОГРАММНЫЕ МЕРОПРИЯТИЯ ПОСЕЛЕНИЙ</t>
  </si>
  <si>
    <t>Обеспечение проведения выборов и рефендумов</t>
  </si>
  <si>
    <t>Специальные расходы</t>
  </si>
  <si>
    <t>Организационное и материально-техническое обеспечение подготовки и проведения муниципальных выборов</t>
  </si>
  <si>
    <t>ВСЕГО РАСХОДОВ</t>
  </si>
  <si>
    <t/>
  </si>
  <si>
    <t>9</t>
  </si>
  <si>
    <t>Условно утвержденные расходы</t>
  </si>
  <si>
    <t>00000</t>
  </si>
  <si>
    <t>00</t>
  </si>
  <si>
    <t>0</t>
  </si>
  <si>
    <t>320</t>
  </si>
  <si>
    <t>L0200</t>
  </si>
  <si>
    <t>01</t>
  </si>
  <si>
    <t>A</t>
  </si>
  <si>
    <t>85</t>
  </si>
  <si>
    <t>85A01L0200</t>
  </si>
  <si>
    <t>Социальные выплаты гражданам, кроме публичных нормативных социальных выплат</t>
  </si>
  <si>
    <t>Социальные выплаты на приобретение жилья молодым семьям, в том числе отдельным категориям граждан</t>
  </si>
  <si>
    <t>85A0100000</t>
  </si>
  <si>
    <t>Основное мероприятие "Финансирование мероприятий по представлению социальных выплат на приобретение жилья молодым семьям, в том числе отдельным категориям граждан"</t>
  </si>
  <si>
    <t>85A0000000</t>
  </si>
  <si>
    <t>Подпрограмма "Обеспечение жильем молодых семей на 2014-2020 годы"</t>
  </si>
  <si>
    <t>8500000000</t>
  </si>
  <si>
    <t>Муниципальная программа "Устойчивое развитие сельской территории муниципального образования ______________________ сельсовет Оренбургского района Оренбургской области на 2016–2018 годы и на период до 2020 года"</t>
  </si>
  <si>
    <t>Социальное обеспечение населения</t>
  </si>
  <si>
    <t>310</t>
  </si>
  <si>
    <t>20009</t>
  </si>
  <si>
    <t>Г</t>
  </si>
  <si>
    <t>85Г0120009</t>
  </si>
  <si>
    <t>Обеспечение проведение выборов и референдумов</t>
  </si>
  <si>
    <t>классификации расходов бюджетов</t>
  </si>
  <si>
    <t>Публичные нормативные социальные выплаты гражданам</t>
  </si>
  <si>
    <t>Муниципальная доплата к пенсиям муниципальным служащим</t>
  </si>
  <si>
    <t>85Г0100000</t>
  </si>
  <si>
    <t>Основное мероприятие "Муниципальная доплата к пенсиям муниципальным служащим"</t>
  </si>
  <si>
    <t>85Г0000000</t>
  </si>
  <si>
    <t>Подпрограмма "Социальная поддержка граждан"</t>
  </si>
  <si>
    <t>Пенсионное обеспечение</t>
  </si>
  <si>
    <t>СОЦИАЛЬНАЯ ПОЛИТИКА</t>
  </si>
  <si>
    <t>610</t>
  </si>
  <si>
    <t>70011</t>
  </si>
  <si>
    <t>2</t>
  </si>
  <si>
    <t>81</t>
  </si>
  <si>
    <t>8120170011</t>
  </si>
  <si>
    <t>Субсидии бюджетным учреждениям</t>
  </si>
  <si>
    <t>Сохранение и развитие культуры</t>
  </si>
  <si>
    <t>8120100000</t>
  </si>
  <si>
    <t>Основное мероприятие "Сохранение и развитие культуры"</t>
  </si>
  <si>
    <t>8120000000</t>
  </si>
  <si>
    <t>Подпрограмма "Культура"</t>
  </si>
  <si>
    <t>70005</t>
  </si>
  <si>
    <t>1</t>
  </si>
  <si>
    <t>8110170005</t>
  </si>
  <si>
    <t>Развитие библиотечного дела</t>
  </si>
  <si>
    <t>8110100000</t>
  </si>
  <si>
    <t>Основное мероприятие "Развитие библиотечного дела"</t>
  </si>
  <si>
    <t>8110000000</t>
  </si>
  <si>
    <t>Подпрограмма "Наследие"</t>
  </si>
  <si>
    <t>8100000000</t>
  </si>
  <si>
    <t>Муниципальная программа "Развитие культуры села на 2014-2018 годы"</t>
  </si>
  <si>
    <t>Культура</t>
  </si>
  <si>
    <t>КУЛЬТУРА, КИНЕМАТОГРАФИЯ</t>
  </si>
  <si>
    <t>240</t>
  </si>
  <si>
    <t>90038</t>
  </si>
  <si>
    <t>03</t>
  </si>
  <si>
    <t>6</t>
  </si>
  <si>
    <t>8560390038</t>
  </si>
  <si>
    <t>Иные закупки товаров, работ и услуг для обеспечения государственных (муниципальных) нужд</t>
  </si>
  <si>
    <t>Освещение улиц</t>
  </si>
  <si>
    <t>8560300000</t>
  </si>
  <si>
    <t>Основное мероприятие "Освещение улиц"</t>
  </si>
  <si>
    <t>90036</t>
  </si>
  <si>
    <t>8560190036</t>
  </si>
  <si>
    <t>Благоустройство территории поселения</t>
  </si>
  <si>
    <t>8560100000</t>
  </si>
  <si>
    <t>Основное мероприятие "Благоустройство территории поселения"</t>
  </si>
  <si>
    <t>8560000000</t>
  </si>
  <si>
    <t>Подпрограмма "Развитие в сфере благоустройства территории"</t>
  </si>
  <si>
    <t>Благоустройство</t>
  </si>
  <si>
    <t>90035</t>
  </si>
  <si>
    <t>5</t>
  </si>
  <si>
    <t>8550390035</t>
  </si>
  <si>
    <t>Мероприятия в области коммунального хозяйства</t>
  </si>
  <si>
    <t>8550300000</t>
  </si>
  <si>
    <t>Основное мероприятие "Мероприятия в области коммунального хозяйства"</t>
  </si>
  <si>
    <t>8550000000</t>
  </si>
  <si>
    <t>Подпрограмма "Коммунальное хозяйство и модернизация объектов коммунальной инфраструктуры"</t>
  </si>
  <si>
    <t>Коммунальное хозяйство</t>
  </si>
  <si>
    <t>90032</t>
  </si>
  <si>
    <t>02</t>
  </si>
  <si>
    <t>4</t>
  </si>
  <si>
    <t>8540290032</t>
  </si>
  <si>
    <t>Мероприятия в области жилищного фонда</t>
  </si>
  <si>
    <t>8540200000</t>
  </si>
  <si>
    <t>Основное мероприятие "Мероприятия в области жилищного фонда"</t>
  </si>
  <si>
    <t>8540000000</t>
  </si>
  <si>
    <t>Подпрограмма "Жилищное хозяйство"</t>
  </si>
  <si>
    <t>Жилищное хозяйство</t>
  </si>
  <si>
    <t>ЖИЛИЩНО-КОММУНАЛЬНОЕ ХОЗЯЙСТВО</t>
  </si>
  <si>
    <t>410</t>
  </si>
  <si>
    <t>S0010</t>
  </si>
  <si>
    <t>3</t>
  </si>
  <si>
    <t>85303S0010</t>
  </si>
  <si>
    <t>Бюджетные инвестиции</t>
  </si>
  <si>
    <t>Разработка проекта местных нормативов градостроительного проектирования</t>
  </si>
  <si>
    <t>8530300000</t>
  </si>
  <si>
    <t>Основное мероприятие "Разработка проекта местных нормативов градостроительного проектирования муниципальных образований Оренбургского района "Оренбургской области</t>
  </si>
  <si>
    <t>S0820</t>
  </si>
  <si>
    <t>85302S0820</t>
  </si>
  <si>
    <t>Расходы по подготовке документов для внесения в государственный кадастр недвижимости</t>
  </si>
  <si>
    <t>8530200000</t>
  </si>
  <si>
    <t>Основное мероприятие "Проведение мероприятий в области градостроительной деятельности"</t>
  </si>
  <si>
    <t>8530000000</t>
  </si>
  <si>
    <t>Подпрограмма "Развитие системы градорегулирования"</t>
  </si>
  <si>
    <t>Другие вопросы в области национальной экономики</t>
  </si>
  <si>
    <t>90050</t>
  </si>
  <si>
    <t>06</t>
  </si>
  <si>
    <t>8520690050</t>
  </si>
  <si>
    <t>Содержание сети автомобильных дорог общего пользования местного значения</t>
  </si>
  <si>
    <t>8520600000</t>
  </si>
  <si>
    <t>Основное мероприятие "Содержание сети автомобильных дорог общего пользования местного значения"</t>
  </si>
  <si>
    <t>90049</t>
  </si>
  <si>
    <t>05</t>
  </si>
  <si>
    <t>8520590049</t>
  </si>
  <si>
    <t>Капитальный ремонт и ремонт сети автомобильных дорог местного значения</t>
  </si>
  <si>
    <t>8520500000</t>
  </si>
  <si>
    <t>Основное мероприятие "Капитальный ремонт и ремонт сети автомобильных дорог местного значения"</t>
  </si>
  <si>
    <t>8520000000</t>
  </si>
  <si>
    <t>Подпрограмма "Дорожное хозяйство"</t>
  </si>
  <si>
    <t>Дорожное хозяйство (дорожные фонды)</t>
  </si>
  <si>
    <t>НАЦИОНАЛЬНАЯ ЭКОНОМИКА</t>
  </si>
  <si>
    <t>90053</t>
  </si>
  <si>
    <t>8590190053</t>
  </si>
  <si>
    <t>Обеспечение первичных мер пожарной безопасности в границах населенных пунктов поселения</t>
  </si>
  <si>
    <t>8590100000</t>
  </si>
  <si>
    <t>Основное мероприятие "Обеспечение первичных мер пожарной безопасности в границах населенных пунктов поселения"</t>
  </si>
  <si>
    <t>8590000000</t>
  </si>
  <si>
    <t>Подпрограмма "Пожарная безопасность"</t>
  </si>
  <si>
    <t>Обеспечение пожарной безопасности</t>
  </si>
  <si>
    <t>90055</t>
  </si>
  <si>
    <t>В</t>
  </si>
  <si>
    <t>85В0190055</t>
  </si>
  <si>
    <t>Участие в предупреждении и ликвидации последствий чрезвычайных ситуаций в границах поселения</t>
  </si>
  <si>
    <t>85В0100000</t>
  </si>
  <si>
    <t>Основное мероприятие "Участие в предупреждении и ликвидации последствий чрезвычайных ситуаций в границах поселения"</t>
  </si>
  <si>
    <t>85В0000000</t>
  </si>
  <si>
    <t>Подпрограмма "Защита населения и территории поселения от чрезвычайных ситуаций природного и техногенного характера и организация гражданской обороны"</t>
  </si>
  <si>
    <t>Защита населения и территории от чрезвычайных ситуаций природного и техногенного характера, гражданская оборона</t>
  </si>
  <si>
    <t>59301</t>
  </si>
  <si>
    <t>75</t>
  </si>
  <si>
    <t>7500059301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</si>
  <si>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(содержание)</t>
  </si>
  <si>
    <t>7500000000</t>
  </si>
  <si>
    <t>НЕПРОГРАММНЫЕ МЕРОПРИЯТИЯ ПОСЕЛЕНИЙ</t>
  </si>
  <si>
    <t>Органы юстиции</t>
  </si>
  <si>
    <t>НАЦИОНАЛЬНАЯ БЕЗОПАСНОСТЬ И ПРАВООХРАНИТЕЛЬНАЯ ДЕЯТЕЛЬНОСТЬ</t>
  </si>
  <si>
    <t>51180</t>
  </si>
  <si>
    <t>04</t>
  </si>
  <si>
    <t>86</t>
  </si>
  <si>
    <t>8600451180</t>
  </si>
  <si>
    <t>120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</si>
  <si>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</si>
  <si>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</si>
  <si>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8600400000</t>
  </si>
  <si>
    <t>Основное мероприятие "Осуществление переданных полномочий из бюджетов других уровней"</t>
  </si>
  <si>
    <t>8600000000</t>
  </si>
  <si>
    <t>Муниципальная программа "Совершенствование муниципального управления в муниципальном образовании _________ сельсовет на 2017 - 2019 годы"</t>
  </si>
  <si>
    <t>Мобилизационная и вневойсковая подготовка</t>
  </si>
  <si>
    <t>НАЦИОНАЛЬНАЯ ОБОРОНА</t>
  </si>
  <si>
    <t>850</t>
  </si>
  <si>
    <t>90010</t>
  </si>
  <si>
    <t>7500090010</t>
  </si>
  <si>
    <t>Уплата налогов, сборов и иных платежей</t>
  </si>
  <si>
    <t>830</t>
  </si>
  <si>
    <t>Исполнение судебных актов</t>
  </si>
  <si>
    <t>Выполнение других общегосударственных вопросов</t>
  </si>
  <si>
    <t>90004</t>
  </si>
  <si>
    <t>7500090004</t>
  </si>
  <si>
    <t>Уплата членских взносов</t>
  </si>
  <si>
    <t>Другие общегосударственные вопросы</t>
  </si>
  <si>
    <t>10002</t>
  </si>
  <si>
    <t>8600110002</t>
  </si>
  <si>
    <t>Содержание аппарата администрации МО</t>
  </si>
  <si>
    <t>8600100000</t>
  </si>
  <si>
    <t>Основное мероприятие "Обеспечение деятельности органов местного самоуправления"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</si>
  <si>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</si>
  <si>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10001</t>
  </si>
  <si>
    <t>7500010001</t>
  </si>
  <si>
    <t>Обеспечение деятельности главы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</si>
  <si>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</si>
  <si>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</si>
  <si>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2018 год</t>
  </si>
  <si>
    <t>2017 год</t>
  </si>
  <si>
    <t>КОСГУ</t>
  </si>
  <si>
    <t>ВР</t>
  </si>
  <si>
    <t>ЦСР</t>
  </si>
  <si>
    <t>целевая статья</t>
  </si>
  <si>
    <t>ПР</t>
  </si>
  <si>
    <t>РЗ</t>
  </si>
  <si>
    <t>ВЕД</t>
  </si>
  <si>
    <t>НАИМЕНОВАНИЕ</t>
  </si>
  <si>
    <t>рублей</t>
  </si>
  <si>
    <t>ВЕДОМСТВЕННАЯ СТРУКТУРА РАСХОДОВ БЮДЖЕТА МУНИЦИПАЛЬНОГО ОБРАЗОВАНИЯ</t>
  </si>
  <si>
    <t>____ декабря 2016 года № ______</t>
  </si>
  <si>
    <t>муниципального образования</t>
  </si>
  <si>
    <t>к решению Совета депутатов</t>
  </si>
  <si>
    <t xml:space="preserve">Приложение № </t>
  </si>
  <si>
    <t xml:space="preserve"> ______________________  НА 2017 ГОД И НА ПЛАНОВЫЙ ПЕРИОД 2018 И 2019 ГОДОВ</t>
  </si>
  <si>
    <t>2019 год</t>
  </si>
  <si>
    <t>Итого расходов</t>
  </si>
  <si>
    <t>0000000000</t>
  </si>
  <si>
    <t>_______________________</t>
  </si>
  <si>
    <t>РАСПРЕДЕЛЕНИЕ БЮДЖЕТНЫХ АССИГНОВАНИЙ БЮДЖЕТА МУНИЦИПАЛЬНОГО ОБРАЗОВАНИЯ</t>
  </si>
  <si>
    <t>ОРЕНБУРГСКОГО РАЙОНА И НЕПРОГРАММНЫМ НАПРАВЛЕНИЯМ ДЕЯТЕЛЬНОСТИ), ГРУППАМ И ПОДГРУППАМ ВИДОВ</t>
  </si>
  <si>
    <t>РАСХОДОВ КЛАССИФИКАЦИИ РАСХОДОВ НА 2017 ГОД И НА ПЛАНОВЫЙ ПЕРИОД 2018 И 2019 ГОДОВ</t>
  </si>
  <si>
    <t>000</t>
  </si>
  <si>
    <t xml:space="preserve"> </t>
  </si>
  <si>
    <t xml:space="preserve"> ________________________  ПО РАЗДЕЛАМ, ПОДРАЗДЕЛАМ,ЦЕЛЕВЫМ СТАТЬЯМ (МУНИЦИПАЛЬНЫМ ПРОГРАММАМ</t>
  </si>
  <si>
    <t>РАСПРЕДЕЛЕНИЕ БЮДЖЕТНЫХ АССИГНОВАНИЙ РАЙОННОГО БЮДЖЕТА ПО ЦЕЛЕВЫМ СТАТЬЯМ</t>
  </si>
  <si>
    <t>ДЕЯТЕЛЬНОСТИ), РАЗДЕЛАМ, ПОДРАЗДЕЛАМ, ГРУППАМ И ПОДГРУППАМ ВИДОВ РАСХОДОВ</t>
  </si>
  <si>
    <t>КЛАССИФИКАЦИИ РАСХОДОВ НА 2017 ГОД И ПЛАНОВЫЙ ПЕРИОД 2018 И 2019 ГОДОВ</t>
  </si>
  <si>
    <t>9900000000</t>
  </si>
  <si>
    <t>99</t>
  </si>
  <si>
    <t>(МУНИЦИПАЛЬНЫХ ПРОГРАММ  _____________________  И НЕПРОГРАММНЫМ НАПРАВЛЕНИЯМ</t>
  </si>
  <si>
    <t xml:space="preserve">                                                    </t>
  </si>
  <si>
    <t xml:space="preserve">                 к решению Совета депутатов</t>
  </si>
  <si>
    <t>ИСТОЧНИКИ ВНУТРЕННЕГО ФИНАНСИРОВАНИЯ ДЕФИЦИТА БЮДЖЕТА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</si>
  <si>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</si>
  <si>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</si>
  <si>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90  00  00  00  00  0000  000</t>
  </si>
  <si>
    <t>Источники финансирования дефицита бюджета - всего</t>
  </si>
  <si>
    <t>01  00  00  00  00  0000  000</t>
  </si>
  <si>
    <t>ИСТОЧНИКИ ВНУТРЕННЕГО ФИНАНСИРОВАНИЯ ДЕФИЦИТОВ БЮДЖЕТОВ</t>
  </si>
  <si>
    <t>01  02  00  00  00  0000  000</t>
  </si>
  <si>
    <t>Кредиты кредитных организаций в валюте Российской Федерации</t>
  </si>
  <si>
    <t>01  02  00  00  00  0000  700</t>
  </si>
  <si>
    <t>Получение кредитов от кредитных организаций в валюте Российской Федерации</t>
  </si>
  <si>
    <t>01  02  00  00  10  0000  710</t>
  </si>
  <si>
    <t>Получение кредитов от кредитных организаций бюджетами сельских поселений в валюте Российской Федерации</t>
  </si>
  <si>
    <t>01  02  00  00  00  0000  800</t>
  </si>
  <si>
    <t>Погашение кредитов, предоставленных кредитными организациями в валюте Российской Федерации</t>
  </si>
  <si>
    <t>01  02  00  00  10  0000  810</t>
  </si>
  <si>
    <t>Погашение бюджетами сельских поселений кредитов от кредитных организаций в валюте Российской Федерации</t>
  </si>
  <si>
    <t>01  03  00  00  00  0000  000</t>
  </si>
  <si>
    <t>Бюджетные кредиты от других бюджетов бюджетной системы Российской Федерации</t>
  </si>
  <si>
    <t>01  03  01  00  00  0000  000</t>
  </si>
  <si>
    <t xml:space="preserve">Бюджетные кредиты от других бюджетов бюджетной системы Российской Федерации в валюте Российской Федерации </t>
  </si>
  <si>
    <t>01  03  01  00  00  0000  700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</si>
  <si>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</si>
  <si>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01  03  01  00  10  0000  710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</si>
  <si>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</si>
  <si>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</si>
  <si>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</si>
  <si>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01  03  01  00  10  0000  810</t>
  </si>
  <si>
    <t>2020 год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</si>
  <si>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</si>
  <si>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01  06  00  00  00  0000  000</t>
  </si>
  <si>
    <t>Иные источники внутреннего финансирования дефицитов бюджетов</t>
  </si>
  <si>
    <t>01  06  04  01  00  0000  000</t>
  </si>
  <si>
    <t>Исполнение государственных и муниципальных гарантий в валюте Российской Федерации</t>
  </si>
  <si>
    <t>01  06  04  01  10  0000  810</t>
  </si>
  <si>
    <t>Исполнение муниципальных гарантий сельских поселений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</si>
  <si>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01  06  05  00  00  0000  600</t>
  </si>
  <si>
    <t>Возврат бюджетных кредитов, предоставленных внутри страны в валюте Российской Федерации</t>
  </si>
  <si>
    <t>01  06  05  01  10  0000  640</t>
  </si>
  <si>
    <t>Возврат бюджетных кредитов, предоставленных юридическим лицам из бюджетов сельских поселений в валюте Российской Федерации</t>
  </si>
  <si>
    <t xml:space="preserve">Изменение остатков средств </t>
  </si>
  <si>
    <t>01  05  00  00  00  0000  000</t>
  </si>
  <si>
    <t>Изменение остатков средств на счетах по учету средств бюджетов</t>
  </si>
  <si>
    <t>01  05  00  00  00  0000  500</t>
  </si>
  <si>
    <t>Увеличение остатков средств бюджетов</t>
  </si>
  <si>
    <t>01  05  02  01  00  0000  510</t>
  </si>
  <si>
    <t>Увеличение прочих остатков денежных средств бюджетов</t>
  </si>
  <si>
    <t>01  05  02  01  10  0000  510</t>
  </si>
  <si>
    <t>Увеличение прочих остатков денежных средств бюджетов сельских поселений</t>
  </si>
  <si>
    <t>01  05  00  00  00  0000  600</t>
  </si>
  <si>
    <t>Уменьшение остатков средств бюджетов</t>
  </si>
  <si>
    <t>01  05  02  00  00  0000  600</t>
  </si>
  <si>
    <t>Уменьшение прочих остатков средств бюджетов</t>
  </si>
  <si>
    <t>01  05  02  01  00  0000  610</t>
  </si>
  <si>
    <t>Уменьшение прочих остатков денежных средств бюджетов</t>
  </si>
  <si>
    <t>01  05  02  01  10  0000  610</t>
  </si>
  <si>
    <t>Уменьшение прочих остатков денежных средств бюджетов сельских поселений</t>
  </si>
  <si>
    <t xml:space="preserve">      </t>
  </si>
  <si>
    <t>Вид заимствований</t>
  </si>
  <si>
    <t>Сумма</t>
  </si>
  <si>
    <t>Внутренние заимствования (привлечение/погашение), в том числе:</t>
  </si>
  <si>
    <t xml:space="preserve">Кредиты кредитных организаций в валюте Российской Федерации </t>
  </si>
  <si>
    <t xml:space="preserve">1. Получение кредитов от кредитных организаций в валюте Российской Федерации </t>
  </si>
  <si>
    <t>2. Погашение кредитов от кредитных организаций в валюте Российской Федерации</t>
  </si>
  <si>
    <t xml:space="preserve">Бюджетные кредиты от других бюджетов бюджетной системы Российской Федерации  </t>
  </si>
  <si>
    <t>ПРОГРАММА</t>
  </si>
  <si>
    <t>№ п/п</t>
  </si>
  <si>
    <t>Цель гарантирования</t>
  </si>
  <si>
    <t>Наименование принципала</t>
  </si>
  <si>
    <t>Наличие права регрессного требования (уступки права требования)</t>
  </si>
  <si>
    <t xml:space="preserve">Сумма гарантирования </t>
  </si>
  <si>
    <t>Сумма обязательств</t>
  </si>
  <si>
    <t>Иные условия предоставления и исполнения гарантий</t>
  </si>
  <si>
    <t>(тыс. рублей)</t>
  </si>
  <si>
    <t xml:space="preserve">на </t>
  </si>
  <si>
    <t>год</t>
  </si>
  <si>
    <t xml:space="preserve"> год</t>
  </si>
  <si>
    <t>-</t>
  </si>
  <si>
    <t>Срок действия муниципальных гарантий и срок исполнения обязательств по ним определяются в договорах о предоставлении муниципальных гарантий</t>
  </si>
  <si>
    <t>ИТОГО</t>
  </si>
  <si>
    <t>Ячейки для заполнения.</t>
  </si>
  <si>
    <t>Остальные ячейки не трогать, в них формулы.</t>
  </si>
  <si>
    <t xml:space="preserve">ПОСТУПЛЕНИЕ ДОХОДОВ В БЮДЖЕТ </t>
  </si>
  <si>
    <t>Код дохода</t>
  </si>
  <si>
    <t>Наименование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</si>
  <si>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</si>
  <si>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</si>
  <si>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</si>
  <si>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</si>
  <si>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</si>
  <si>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</si>
  <si>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</si>
  <si>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</si>
  <si>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</si>
  <si>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</si>
  <si>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</si>
  <si>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</si>
  <si>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</si>
  <si>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</si>
  <si>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</si>
  <si>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</si>
  <si>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</si>
  <si>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</si>
  <si>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</si>
  <si>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</si>
  <si>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</si>
  <si>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</si>
  <si>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</si>
  <si>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</si>
  <si>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</si>
  <si>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</si>
  <si>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</si>
  <si>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</si>
  <si>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1 05 03010 01 0000 110</t>
  </si>
  <si>
    <t>1 05 03020 01 0000 110</t>
  </si>
  <si>
    <t>Единый сельскохозяйственный налог (за налоговые периоды, истекшие до 1 января 2011 года)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</si>
  <si>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</si>
  <si>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</si>
  <si>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</si>
  <si>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</si>
  <si>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</si>
  <si>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</si>
  <si>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</si>
  <si>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</si>
  <si>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</si>
  <si>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</si>
  <si>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</si>
  <si>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организаций,обладающих земельным участком, расположенным в границах сельских поселений.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</si>
  <si>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</si>
  <si>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</si>
  <si>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</si>
  <si>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</si>
  <si>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</si>
  <si>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</si>
  <si>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</si>
  <si>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</si>
  <si>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</si>
  <si>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</si>
  <si>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</si>
  <si>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</si>
  <si>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>1 09 04000 00 0000 110</t>
  </si>
  <si>
    <t>Налоги на имущество</t>
  </si>
  <si>
    <t>1 09 04050 00 0000 110</t>
  </si>
  <si>
    <t>Земельный налог (по обязательствам, возникшим до 1 января 2006 г.)</t>
  </si>
  <si>
    <t>1 09 04053 10 0000 110</t>
  </si>
  <si>
    <t>Земельный налог (по обязательствам, возникшим до 1 января 2006 г.), мобилизуемый на территориях сельских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</si>
  <si>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</si>
  <si>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</si>
  <si>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</si>
  <si>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</si>
  <si>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1 11 050200 00 000 120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</si>
  <si>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</si>
  <si>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</si>
  <si>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</si>
  <si>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</si>
  <si>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</si>
  <si>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</si>
  <si>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</si>
  <si>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1 11 07000 00 0000 120</t>
  </si>
  <si>
    <t>Платежи от государственных и муниципальных унитарных предприятий</t>
  </si>
  <si>
    <t>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</si>
  <si>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</si>
  <si>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</si>
  <si>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</si>
  <si>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1 13 00000 00 0000 000</t>
  </si>
  <si>
    <t>ДОХОДЫ ОТ ОКАЗАНИЯ ПЛАТНЫХ УСЛУГ (РАБОТ) И КОМПЕНСАЦИИ ЗАТРАТ ГОСУДАРСТВА</t>
  </si>
  <si>
    <t>1 13 02000 00 0000 130</t>
  </si>
  <si>
    <t>Доходы от компенсации затрат государства</t>
  </si>
  <si>
    <t>1 13 02060 00 0000 130</t>
  </si>
  <si>
    <t>Доходы, поступающие в порядке возмещения расходов, понесенных в связи с эксплуатацией имущества</t>
  </si>
  <si>
    <t>1 13 02065 10 0000 130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</si>
  <si>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</si>
  <si>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 xml:space="preserve"> 1 13 02990 00 0000 130</t>
  </si>
  <si>
    <t>Прочие доходы от компенсации затрат государства</t>
  </si>
  <si>
    <t>1 13 02995 10 0000 130</t>
  </si>
  <si>
    <t>Прочие доходы от компенсации затрат бюджетов сельских поселений</t>
  </si>
  <si>
    <t>1 14 00000 00 0000 000</t>
  </si>
  <si>
    <t>ДОХОДЫ ОТ ПРОДАЖИ МАТЕРИАЛЬНЫХ И НЕМАТЕРИАЛЬНЫХ АКТИВОВ</t>
  </si>
  <si>
    <t>1 14 02000 00 0000 000</t>
  </si>
  <si>
    <t>Пугачевский сельсовет</t>
  </si>
  <si>
    <t>Администрация муниципального образования Пугачевский сельсовет Оренбургского района Оренбургской области</t>
  </si>
  <si>
    <t>Муниципальная программа "Совершенствование муниципального управления в муниципальном образовании Пугачевский  сельсовет на 2017 - 2019 годы"</t>
  </si>
  <si>
    <t>Муниципальная программа "Совершенствование муниципального управления в муниципальном образовании Пугачевский__ сельсовет на 2017 - 2019 годы"</t>
  </si>
  <si>
    <t>Муниципальная программа "Устойчивое развитие сельской территории муниципального образования Пугачевский___ сельсовет Оренбургского района Оренбургской области на 2016–2018 годы и на период до 2020 года"</t>
  </si>
  <si>
    <t xml:space="preserve">                 МО_Пугачевский_сельсовет</t>
  </si>
  <si>
    <t>МУНИЦИПАЛЬНОГО ОБРАЗОВАНИЯ   Пугачевский_ СЕЛЬСОВЕТ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</si>
  <si>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</si>
  <si>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</si>
  <si>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</si>
  <si>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</si>
  <si>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</si>
  <si>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</si>
  <si>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</si>
  <si>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1 14 06020 00 0000 430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</si>
  <si>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</si>
  <si>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</si>
  <si>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</si>
  <si>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1 15 00000 00 0000 000</t>
  </si>
  <si>
    <t>АДМИНИСТРАТИВНЫЕ ПЛАТЕЖИ И СБОРЫ</t>
  </si>
  <si>
    <t>1 15 02000 00 0000 140</t>
  </si>
  <si>
    <t>Платежи, взимаемые государственными и муниципальными органами (организациями) за выполнение определенных функций</t>
  </si>
  <si>
    <t>1 15 02050 10 0000 140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</si>
  <si>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</si>
  <si>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1 16 00000 00 0000 000</t>
  </si>
  <si>
    <t>ШТРАФЫ, САНКЦИИ, ВОЗМЕЩЕНИЕ УЩЕРБА</t>
  </si>
  <si>
    <t>1 16 90000 00 0000 140</t>
  </si>
  <si>
    <t>Прочие поступления от денежных взысканий (штрафов) и иных сумм в возмещение ущерба</t>
  </si>
  <si>
    <t>1 16 90050 10 0000 140</t>
  </si>
  <si>
    <t>МО_Пугачевский_сельсовет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</si>
  <si>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</si>
  <si>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1 17 00000 00 0000 000</t>
  </si>
  <si>
    <t>ПРОЧИЕ НЕНАЛОГОВЫЕ ДОХОДЫ</t>
  </si>
  <si>
    <t>1 17 01000 00 0000 180</t>
  </si>
  <si>
    <t>Невыясненные поступления</t>
  </si>
  <si>
    <t>1 17 01050 10 0000 180</t>
  </si>
  <si>
    <t>Невыясненные поступления, зачисляемые в бюджеты сельских поселений</t>
  </si>
  <si>
    <t>1 17 05000 00 0000 180</t>
  </si>
  <si>
    <t>Прочие неналоговые доходы</t>
  </si>
  <si>
    <t>1 17 05050 10 0000 180</t>
  </si>
  <si>
    <t>Прочие неналоговые доходы бюджетов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</si>
  <si>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</si>
  <si>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</si>
  <si>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</si>
  <si>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</si>
  <si>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</si>
  <si>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</si>
  <si>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</si>
  <si>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Дотации на выравнивание бюджетной обеспеченности поселений, за счет средств  из областного бюджета</t>
  </si>
  <si>
    <r>
      <t>Дотации на выравнивание бюджетной обеспеченности поселений, за счет средств  из районного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бюджета</t>
    </r>
  </si>
  <si>
    <t>Дотации бюджетам на поддержку мер по обеспечению сбалансированности бюджетов</t>
  </si>
  <si>
    <t>Субвенции бюджетам субъектов Российской Федерации и муниципальных образований</t>
  </si>
  <si>
    <t>2 02 35930 00 0000 151</t>
  </si>
  <si>
    <t>Субвенции бюджетам на государственную регистрацию актов гражданского состояния</t>
  </si>
  <si>
    <t>2 02 35930 10 0000 151</t>
  </si>
  <si>
    <t>Субвенции бюджетам сельских поселений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</si>
  <si>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</si>
  <si>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</si>
  <si>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</si>
  <si>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2 02 45160 00 0000 151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</si>
  <si>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</si>
  <si>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2 02 45160 10 0000 151</t>
  </si>
  <si>
    <t>2021 год</t>
  </si>
  <si>
    <t>____ декабря 2018 года № ______</t>
  </si>
  <si>
    <t>2 02 15002 00 0000 150</t>
  </si>
  <si>
    <t>2 02 15002 10 0001 150</t>
  </si>
  <si>
    <t>2 02 35118 10 0000 150</t>
  </si>
  <si>
    <t>2 02 35118 00 0000 150</t>
  </si>
  <si>
    <t>2 02 10000 00 0000 150</t>
  </si>
  <si>
    <t>2 02 49999 10 0000 150</t>
  </si>
  <si>
    <t>2 02 27112 00 0000 150</t>
  </si>
  <si>
    <t>Субсидии бюджетам на софинансирование капитальных вложений в объекты муниципальной собственности</t>
  </si>
  <si>
    <t>Субсидии</t>
  </si>
  <si>
    <t>2 02 00000 00 0000 150</t>
  </si>
  <si>
    <t>2 02 30000 00 0000 150</t>
  </si>
  <si>
    <t>2 02 40000 00 0000 150</t>
  </si>
  <si>
    <t>____ ноября 2018 года № ______</t>
  </si>
  <si>
    <t>Расходы на выплаты персоналу государственных (муниципальных)органов</t>
  </si>
  <si>
    <t>Основное мероприятие "Финансовое обеспечение полномочий в области градостроительной деятельности"</t>
  </si>
  <si>
    <t>Финансовое обеспечение полномочий в области градостроительной деятельности</t>
  </si>
  <si>
    <t>Межбюджетные трансферты общего характера бюджетам бюджетной системы РФ</t>
  </si>
  <si>
    <t>Муниципальная программа "Устойчивое развитие сельской территории муниципального образования Пугачевский_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</si>
  <si>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образования_Пугачевский 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</si>
  <si>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 __Пугачевский__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</si>
  <si>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 _Пугачевский_ сельсовет Оренбургского района Оренбургской области на 2016–2018 годы и на период до 2020 года"</t>
  </si>
  <si>
    <t>F1</t>
  </si>
  <si>
    <t>Капитальные вложения в объекты муниципальной собственности</t>
  </si>
  <si>
    <t>Обеспечение устойчивого развития сельских территорий</t>
  </si>
  <si>
    <t>R5670</t>
  </si>
  <si>
    <t>Обеспечение деятельности финансовых,налоговых и иаможенных органов и органов финансового (финансово-бюджетного) надзора</t>
  </si>
  <si>
    <t>МО Пугачевский_сельсовет</t>
  </si>
  <si>
    <t>МО_Пугачевский__сельсовет</t>
  </si>
  <si>
    <t>Приложение № _6_</t>
  </si>
  <si>
    <t>Приложение № _7_</t>
  </si>
  <si>
    <t xml:space="preserve">                Приложение № _8_</t>
  </si>
  <si>
    <t>Приложение № 1</t>
  </si>
  <si>
    <t>2022 год</t>
  </si>
  <si>
    <t>РАСПРЕДЕЛЕНИЕ БЮДЖЕТНЫХ АССИГНОВАНИЙ БЮДЖЕТА МУНИЦИПАЛЬНОГО</t>
  </si>
  <si>
    <t xml:space="preserve">образования Пугачевский сельсовет на   2021 год и плановый </t>
  </si>
  <si>
    <t>период 2022 и 2023 годов по разделам и подразделам расходов</t>
  </si>
  <si>
    <t>2021год</t>
  </si>
  <si>
    <t>2023 год</t>
  </si>
  <si>
    <t>ПРОГРАММА МУНИЦИПАЛЬНЫХ ВНУТРЕННИХ ЗАИМСТВОВАНИЙ                                  МО ___Пугачевский___СЕЛЬСОВЕТ                                                                                              НА 2021 ГОД И НА ПЛАНОВЫЙ ПЕРИОД 2022 И 2023 ГОДОВ</t>
  </si>
  <si>
    <t xml:space="preserve">         Программа муниципальных внутренних заимствований на 2021 год и на плановый  период  2022  и  2023  годов  предусматривает при необходимости покрытие дефицита бюджета муниципального образования __Пугачевский___ сельсовет Оренбургского района Оренбургской области за счет привлечения кредитов от других бюджетов бюджетной системы Российской Федерации и кредитных организаций. </t>
  </si>
  <si>
    <t xml:space="preserve"> МУНИЦИПАЛЬНЫХ ГАРАНТИЙ БЮДЖЕТА МУНИЦИПАЛЬНОГО ОБРАЗОВАНИЯ _Пугачевский__ СЕЛЬСОВЕТ                                            В ВАЛЮТЕ РОССИЙСКОЙ ФЕДЕРАЦИИ НА 2021 ГОД И НА ПЛАНОВЫЙ ПЕРИОД 2022 И 2023 ГОДОВ</t>
  </si>
  <si>
    <t>Перечень муниципальных гарантий, подлежащих предоставлению в 2021-2023 годах</t>
  </si>
  <si>
    <t>НА 2021 ГОД  И ПЛАНОВЫЙ ПЕРИОД 2022, 2023 ГОДЫ</t>
  </si>
  <si>
    <t>НА 2021 ГОД И ПЛАНОВЫЙ ПЕРИОД 2022, 2023 ГОДЫ</t>
  </si>
  <si>
    <t>2 02 16001 10 0001 150</t>
  </si>
  <si>
    <t>2 02 16001 10 0002 150</t>
  </si>
  <si>
    <t>2 0215002 10 6888 150</t>
  </si>
  <si>
    <t>Дотации бюджетам сельских поселений на поддержку мер по обеспечению сбалансированности бюджетов  на уплатуналога на имущество</t>
  </si>
  <si>
    <t>Дотации бюджетам сельских поселений на поддержку мер по обеспечению сбалансированности бюджетов для обеспечения минимального размера оплаты труда работников бюджетной сферы</t>
  </si>
  <si>
    <t xml:space="preserve">2 02 49999 10 6777 150
</t>
  </si>
  <si>
    <t xml:space="preserve">Прочие межбюджетные трансферты, передаваемые бюджетам сельских поселений  для  обеспечения  повышения оплаты труда работников муниципальных учреждений культуры и педагогических работников муниципальных учреждений дополнительного образования </t>
  </si>
  <si>
    <t>2 02 16001 10 0000 150</t>
  </si>
  <si>
    <t>2 02 16001 00 0000 150</t>
  </si>
  <si>
    <t>2 02 20216 10 0000 150</t>
  </si>
  <si>
    <t>от 30 декабря 2020 г. № 14_</t>
  </si>
  <si>
    <t xml:space="preserve">Субсидии бюджетам на  осуществление дорожной деятельности в отношении автомобильных дорог общего пользования </t>
  </si>
  <si>
    <t xml:space="preserve">                 от 18.03.2021г. № </t>
  </si>
  <si>
    <t xml:space="preserve">18 марта 2021г. № </t>
  </si>
  <si>
    <t>№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</si>
</sst>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_р_._-;\-* #,##0.00_р_._-;_-* &quot;-&quot;??_р_._-;_-@_-"/>
    <numFmt numFmtId="165" formatCode="#,##0.00;[Red]\-#,##0.00;0.00"/>
    <numFmt numFmtId="166" formatCode="000"/>
    <numFmt numFmtId="167" formatCode="00000"/>
    <numFmt numFmtId="168" formatCode="00"/>
    <numFmt numFmtId="169" formatCode="0000000000"/>
    <numFmt numFmtId="170" formatCode="0000"/>
    <numFmt numFmtId="171" formatCode="000\.00\.000\.0"/>
    <numFmt numFmtId="172" formatCode="00\ 0\ 0000;;"/>
    <numFmt numFmtId="173" formatCode="#,##0.00_ ;[Red]\-#,##0.00\ "/>
    <numFmt numFmtId="174" formatCode="_-* #,##0.0_р_._-;\-* #,##0.0_р_._-;_-* &quot;-&quot;??_р_._-;_-@_-"/>
    <numFmt numFmtId="175" formatCode="0_ ;[Red]\-0\ 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7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7" fillId="0" borderId="0"/>
    <xf numFmtId="0" fontId="27" fillId="0" borderId="0"/>
    <xf numFmtId="0" fontId="1" fillId="0" borderId="0"/>
    <xf numFmtId="0" fontId="22" fillId="0" borderId="0"/>
    <xf numFmtId="164" fontId="20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61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5" fillId="0" borderId="1" xfId="1" applyNumberFormat="1" applyFont="1" applyFill="1" applyBorder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5" fillId="0" borderId="3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alignment horizontal="right" vertical="center"/>
      <protection hidden="1"/>
    </xf>
    <xf numFmtId="167" fontId="7" fillId="0" borderId="4" xfId="1" applyNumberFormat="1" applyFont="1" applyFill="1" applyBorder="1" applyAlignment="1" applyProtection="1">
      <alignment horizontal="center" vertical="center"/>
      <protection hidden="1"/>
    </xf>
    <xf numFmtId="168" fontId="7" fillId="0" borderId="4" xfId="1" applyNumberFormat="1" applyFont="1" applyFill="1" applyBorder="1" applyAlignment="1" applyProtection="1">
      <alignment horizontal="center" vertical="center"/>
      <protection hidden="1"/>
    </xf>
    <xf numFmtId="1" fontId="7" fillId="0" borderId="4" xfId="1" applyNumberFormat="1" applyFont="1" applyFill="1" applyBorder="1" applyAlignment="1" applyProtection="1">
      <alignment horizontal="center" vertical="center"/>
      <protection hidden="1"/>
    </xf>
    <xf numFmtId="169" fontId="6" fillId="0" borderId="4" xfId="1" applyNumberFormat="1" applyFont="1" applyFill="1" applyBorder="1" applyAlignment="1" applyProtection="1">
      <alignment horizontal="center" vertical="center"/>
      <protection hidden="1"/>
    </xf>
    <xf numFmtId="168" fontId="7" fillId="0" borderId="5" xfId="1" applyNumberFormat="1" applyFont="1" applyFill="1" applyBorder="1" applyAlignment="1" applyProtection="1">
      <alignment horizontal="center" vertical="center"/>
      <protection hidden="1"/>
    </xf>
    <xf numFmtId="168" fontId="7" fillId="0" borderId="6" xfId="1" applyNumberFormat="1" applyFont="1" applyFill="1" applyBorder="1" applyAlignment="1" applyProtection="1">
      <alignment horizontal="center" vertical="center"/>
      <protection hidden="1"/>
    </xf>
    <xf numFmtId="166" fontId="7" fillId="0" borderId="6" xfId="1" applyNumberFormat="1" applyFont="1" applyFill="1" applyBorder="1" applyAlignment="1" applyProtection="1">
      <alignment horizontal="center" vertical="center"/>
      <protection hidden="1"/>
    </xf>
    <xf numFmtId="169" fontId="7" fillId="0" borderId="7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6" xfId="1" applyNumberFormat="1" applyFont="1" applyFill="1" applyBorder="1" applyAlignment="1" applyProtection="1">
      <alignment horizontal="left" vertical="center" wrapText="1"/>
      <protection hidden="1"/>
    </xf>
    <xf numFmtId="170" fontId="7" fillId="0" borderId="6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6" xfId="1" applyNumberFormat="1" applyFont="1" applyFill="1" applyBorder="1" applyAlignment="1" applyProtection="1">
      <alignment horizontal="left" vertical="center" wrapText="1"/>
      <protection hidden="1"/>
    </xf>
    <xf numFmtId="171" fontId="9" fillId="2" borderId="8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NumberFormat="1" applyFont="1" applyFill="1" applyBorder="1" applyAlignment="1" applyProtection="1">
      <protection hidden="1"/>
    </xf>
    <xf numFmtId="166" fontId="7" fillId="0" borderId="9" xfId="1" applyNumberFormat="1" applyFont="1" applyFill="1" applyBorder="1" applyAlignment="1" applyProtection="1">
      <alignment horizontal="center" vertical="center"/>
      <protection hidden="1"/>
    </xf>
    <xf numFmtId="167" fontId="7" fillId="0" borderId="10" xfId="1" applyNumberFormat="1" applyFont="1" applyFill="1" applyBorder="1" applyAlignment="1" applyProtection="1">
      <alignment horizontal="center" vertical="center"/>
      <protection hidden="1"/>
    </xf>
    <xf numFmtId="168" fontId="7" fillId="0" borderId="10" xfId="1" applyNumberFormat="1" applyFont="1" applyFill="1" applyBorder="1" applyAlignment="1" applyProtection="1">
      <alignment horizontal="center" vertical="center"/>
      <protection hidden="1"/>
    </xf>
    <xf numFmtId="1" fontId="7" fillId="0" borderId="10" xfId="1" applyNumberFormat="1" applyFont="1" applyFill="1" applyBorder="1" applyAlignment="1" applyProtection="1">
      <alignment horizontal="center" vertical="center"/>
      <protection hidden="1"/>
    </xf>
    <xf numFmtId="168" fontId="7" fillId="0" borderId="9" xfId="1" applyNumberFormat="1" applyFont="1" applyFill="1" applyBorder="1" applyAlignment="1" applyProtection="1">
      <alignment horizontal="center" vertical="center"/>
      <protection hidden="1"/>
    </xf>
    <xf numFmtId="168" fontId="7" fillId="0" borderId="11" xfId="1" applyNumberFormat="1" applyFont="1" applyFill="1" applyBorder="1" applyAlignment="1" applyProtection="1">
      <alignment horizontal="center" vertical="center"/>
      <protection hidden="1"/>
    </xf>
    <xf numFmtId="166" fontId="7" fillId="0" borderId="11" xfId="1" applyNumberFormat="1" applyFont="1" applyFill="1" applyBorder="1" applyAlignment="1" applyProtection="1">
      <alignment horizontal="center" vertical="center"/>
      <protection hidden="1"/>
    </xf>
    <xf numFmtId="170" fontId="7" fillId="0" borderId="7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7" xfId="1" applyNumberFormat="1" applyFont="1" applyFill="1" applyBorder="1" applyAlignment="1" applyProtection="1">
      <alignment horizontal="left" vertical="center" wrapText="1"/>
      <protection hidden="1"/>
    </xf>
    <xf numFmtId="166" fontId="8" fillId="0" borderId="12" xfId="1" applyNumberFormat="1" applyFont="1" applyFill="1" applyBorder="1" applyAlignment="1" applyProtection="1">
      <alignment horizontal="center" vertical="center"/>
      <protection hidden="1"/>
    </xf>
    <xf numFmtId="168" fontId="8" fillId="0" borderId="12" xfId="1" applyNumberFormat="1" applyFont="1" applyFill="1" applyBorder="1" applyAlignment="1" applyProtection="1">
      <alignment horizontal="center" vertical="center"/>
      <protection hidden="1"/>
    </xf>
    <xf numFmtId="168" fontId="8" fillId="0" borderId="13" xfId="1" applyNumberFormat="1" applyFont="1" applyFill="1" applyBorder="1" applyAlignment="1" applyProtection="1">
      <alignment horizontal="center" vertical="center"/>
      <protection hidden="1"/>
    </xf>
    <xf numFmtId="166" fontId="8" fillId="0" borderId="13" xfId="1" applyNumberFormat="1" applyFont="1" applyFill="1" applyBorder="1" applyAlignment="1" applyProtection="1">
      <alignment horizontal="center" vertical="center"/>
      <protection hidden="1"/>
    </xf>
    <xf numFmtId="169" fontId="7" fillId="0" borderId="13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1" xfId="1" applyNumberFormat="1" applyFont="1" applyFill="1" applyBorder="1" applyAlignment="1" applyProtection="1">
      <alignment horizontal="left" vertical="center" wrapText="1"/>
      <protection hidden="1"/>
    </xf>
    <xf numFmtId="170" fontId="7" fillId="0" borderId="11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11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12" xfId="1" applyNumberFormat="1" applyFont="1" applyFill="1" applyBorder="1" applyAlignment="1" applyProtection="1">
      <alignment horizontal="center" vertical="center"/>
      <protection hidden="1"/>
    </xf>
    <xf numFmtId="168" fontId="7" fillId="0" borderId="12" xfId="1" applyNumberFormat="1" applyFont="1" applyFill="1" applyBorder="1" applyAlignment="1" applyProtection="1">
      <alignment horizontal="center" vertical="center"/>
      <protection hidden="1"/>
    </xf>
    <xf numFmtId="168" fontId="7" fillId="0" borderId="13" xfId="1" applyNumberFormat="1" applyFont="1" applyFill="1" applyBorder="1" applyAlignment="1" applyProtection="1">
      <alignment horizontal="center" vertical="center"/>
      <protection hidden="1"/>
    </xf>
    <xf numFmtId="166" fontId="7" fillId="0" borderId="13" xfId="1" applyNumberFormat="1" applyFont="1" applyFill="1" applyBorder="1" applyAlignment="1" applyProtection="1">
      <alignment horizontal="center" vertical="center"/>
      <protection hidden="1"/>
    </xf>
    <xf numFmtId="167" fontId="8" fillId="0" borderId="10" xfId="1" applyNumberFormat="1" applyFont="1" applyFill="1" applyBorder="1" applyAlignment="1" applyProtection="1">
      <alignment horizontal="center" vertical="center"/>
      <protection hidden="1"/>
    </xf>
    <xf numFmtId="168" fontId="8" fillId="0" borderId="10" xfId="1" applyNumberFormat="1" applyFont="1" applyFill="1" applyBorder="1" applyAlignment="1" applyProtection="1">
      <alignment horizontal="center" vertical="center"/>
      <protection hidden="1"/>
    </xf>
    <xf numFmtId="1" fontId="8" fillId="0" borderId="10" xfId="1" applyNumberFormat="1" applyFont="1" applyFill="1" applyBorder="1" applyAlignment="1" applyProtection="1">
      <alignment horizontal="center" vertical="center"/>
      <protection hidden="1"/>
    </xf>
    <xf numFmtId="168" fontId="8" fillId="0" borderId="9" xfId="1" applyNumberFormat="1" applyFont="1" applyFill="1" applyBorder="1" applyAlignment="1" applyProtection="1">
      <alignment horizontal="center" vertical="center"/>
      <protection hidden="1"/>
    </xf>
    <xf numFmtId="168" fontId="8" fillId="0" borderId="11" xfId="1" applyNumberFormat="1" applyFont="1" applyFill="1" applyBorder="1" applyAlignment="1" applyProtection="1">
      <alignment horizontal="center" vertical="center"/>
      <protection hidden="1"/>
    </xf>
    <xf numFmtId="166" fontId="8" fillId="0" borderId="11" xfId="1" applyNumberFormat="1" applyFont="1" applyFill="1" applyBorder="1" applyAlignment="1" applyProtection="1">
      <alignment horizontal="center" vertical="center"/>
      <protection hidden="1"/>
    </xf>
    <xf numFmtId="0" fontId="10" fillId="0" borderId="0" xfId="1" applyNumberFormat="1" applyFont="1" applyFill="1" applyAlignment="1" applyProtection="1">
      <alignment horizontal="center" vertical="center"/>
      <protection hidden="1"/>
    </xf>
    <xf numFmtId="0" fontId="6" fillId="0" borderId="14" xfId="1" applyNumberFormat="1" applyFont="1" applyFill="1" applyBorder="1" applyAlignment="1" applyProtection="1">
      <alignment horizontal="center" vertical="center"/>
      <protection hidden="1"/>
    </xf>
    <xf numFmtId="0" fontId="6" fillId="0" borderId="15" xfId="1" applyNumberFormat="1" applyFont="1" applyFill="1" applyBorder="1" applyAlignment="1" applyProtection="1">
      <alignment horizontal="center" vertical="center"/>
      <protection hidden="1"/>
    </xf>
    <xf numFmtId="0" fontId="6" fillId="0" borderId="16" xfId="1" applyNumberFormat="1" applyFont="1" applyFill="1" applyBorder="1" applyAlignment="1" applyProtection="1">
      <alignment horizontal="center" vertical="center"/>
      <protection hidden="1"/>
    </xf>
    <xf numFmtId="0" fontId="7" fillId="0" borderId="16" xfId="1" applyNumberFormat="1" applyFont="1" applyFill="1" applyBorder="1" applyAlignment="1" applyProtection="1">
      <alignment horizontal="center" vertical="center"/>
      <protection hidden="1"/>
    </xf>
    <xf numFmtId="0" fontId="7" fillId="0" borderId="14" xfId="1" applyNumberFormat="1" applyFont="1" applyFill="1" applyBorder="1" applyAlignment="1" applyProtection="1">
      <alignment horizontal="center" vertical="center"/>
      <protection hidden="1"/>
    </xf>
    <xf numFmtId="0" fontId="8" fillId="0" borderId="14" xfId="1" applyNumberFormat="1" applyFont="1" applyFill="1" applyBorder="1" applyAlignment="1" applyProtection="1">
      <alignment horizontal="center" vertical="center"/>
      <protection hidden="1"/>
    </xf>
    <xf numFmtId="0" fontId="9" fillId="0" borderId="15" xfId="1" applyNumberFormat="1" applyFont="1" applyFill="1" applyBorder="1" applyAlignment="1" applyProtection="1">
      <alignment horizontal="center" vertical="center"/>
      <protection hidden="1"/>
    </xf>
    <xf numFmtId="0" fontId="9" fillId="0" borderId="14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11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1" applyNumberFormat="1" applyFont="1" applyFill="1" applyBorder="1" applyAlignment="1" applyProtection="1">
      <alignment horizontal="centerContinuous" vertical="center" wrapText="1"/>
      <protection hidden="1"/>
    </xf>
    <xf numFmtId="0" fontId="11" fillId="0" borderId="15" xfId="1" applyNumberFormat="1" applyFont="1" applyFill="1" applyBorder="1" applyAlignment="1" applyProtection="1">
      <alignment horizontal="centerContinuous" vertical="center" wrapText="1"/>
      <protection hidden="1"/>
    </xf>
    <xf numFmtId="0" fontId="11" fillId="0" borderId="16" xfId="1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centerContinuous" vertical="top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12" fillId="0" borderId="0" xfId="1" applyNumberFormat="1" applyFont="1" applyFill="1" applyAlignment="1" applyProtection="1">
      <alignment horizontal="left" vertical="center"/>
      <protection hidden="1"/>
    </xf>
    <xf numFmtId="0" fontId="12" fillId="0" borderId="0" xfId="1" applyNumberFormat="1" applyFont="1" applyFill="1" applyAlignment="1" applyProtection="1">
      <alignment horizontal="centerContinuous" vertical="center"/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7" fillId="0" borderId="0" xfId="1" applyNumberFormat="1" applyFont="1" applyFill="1" applyAlignment="1" applyProtection="1">
      <alignment horizontal="centerContinuous"/>
      <protection hidden="1"/>
    </xf>
    <xf numFmtId="0" fontId="12" fillId="0" borderId="0" xfId="1" applyNumberFormat="1" applyFont="1" applyFill="1" applyAlignment="1" applyProtection="1">
      <alignment horizontal="right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alignment horizontal="left"/>
      <protection hidden="1"/>
    </xf>
    <xf numFmtId="0" fontId="1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166" fontId="8" fillId="0" borderId="5" xfId="1" applyNumberFormat="1" applyFont="1" applyFill="1" applyBorder="1" applyAlignment="1" applyProtection="1">
      <alignment horizontal="center" vertical="center"/>
      <protection hidden="1"/>
    </xf>
    <xf numFmtId="168" fontId="8" fillId="0" borderId="5" xfId="1" applyNumberFormat="1" applyFont="1" applyFill="1" applyBorder="1" applyAlignment="1" applyProtection="1">
      <alignment horizontal="center" vertical="center"/>
      <protection hidden="1"/>
    </xf>
    <xf numFmtId="168" fontId="8" fillId="0" borderId="6" xfId="1" applyNumberFormat="1" applyFont="1" applyFill="1" applyBorder="1" applyAlignment="1" applyProtection="1">
      <alignment horizontal="center" vertical="center"/>
      <protection hidden="1"/>
    </xf>
    <xf numFmtId="166" fontId="7" fillId="0" borderId="12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13" xfId="1" applyNumberFormat="1" applyFont="1" applyFill="1" applyBorder="1" applyAlignment="1" applyProtection="1">
      <alignment horizontal="left" vertical="center" wrapText="1"/>
      <protection hidden="1"/>
    </xf>
    <xf numFmtId="168" fontId="7" fillId="3" borderId="4" xfId="1" applyNumberFormat="1" applyFont="1" applyFill="1" applyBorder="1" applyAlignment="1" applyProtection="1">
      <alignment horizontal="center" vertical="center"/>
      <protection hidden="1"/>
    </xf>
    <xf numFmtId="167" fontId="7" fillId="3" borderId="4" xfId="1" applyNumberFormat="1" applyFont="1" applyFill="1" applyBorder="1" applyAlignment="1" applyProtection="1">
      <alignment horizontal="center" vertical="center"/>
      <protection hidden="1"/>
    </xf>
    <xf numFmtId="166" fontId="14" fillId="0" borderId="13" xfId="1" applyNumberFormat="1" applyFont="1" applyFill="1" applyBorder="1" applyAlignment="1" applyProtection="1">
      <alignment horizontal="center" vertical="center"/>
      <protection hidden="1"/>
    </xf>
    <xf numFmtId="168" fontId="14" fillId="0" borderId="13" xfId="1" applyNumberFormat="1" applyFont="1" applyFill="1" applyBorder="1" applyAlignment="1" applyProtection="1">
      <alignment horizontal="center" vertical="center"/>
      <protection hidden="1"/>
    </xf>
    <xf numFmtId="168" fontId="14" fillId="0" borderId="12" xfId="1" applyNumberFormat="1" applyFont="1" applyFill="1" applyBorder="1" applyAlignment="1" applyProtection="1">
      <alignment horizontal="center" vertical="center"/>
      <protection hidden="1"/>
    </xf>
    <xf numFmtId="169" fontId="15" fillId="0" borderId="4" xfId="1" applyNumberFormat="1" applyFont="1" applyFill="1" applyBorder="1" applyAlignment="1" applyProtection="1">
      <alignment horizontal="center" vertical="center"/>
      <protection hidden="1"/>
    </xf>
    <xf numFmtId="166" fontId="14" fillId="0" borderId="12" xfId="1" applyNumberFormat="1" applyFont="1" applyFill="1" applyBorder="1" applyAlignment="1" applyProtection="1">
      <alignment horizontal="center" vertical="center"/>
      <protection hidden="1"/>
    </xf>
    <xf numFmtId="166" fontId="14" fillId="0" borderId="11" xfId="1" applyNumberFormat="1" applyFont="1" applyFill="1" applyBorder="1" applyAlignment="1" applyProtection="1">
      <alignment horizontal="center" vertical="center"/>
      <protection hidden="1"/>
    </xf>
    <xf numFmtId="168" fontId="14" fillId="0" borderId="11" xfId="1" applyNumberFormat="1" applyFont="1" applyFill="1" applyBorder="1" applyAlignment="1" applyProtection="1">
      <alignment horizontal="center" vertical="center"/>
      <protection hidden="1"/>
    </xf>
    <xf numFmtId="168" fontId="14" fillId="0" borderId="9" xfId="1" applyNumberFormat="1" applyFont="1" applyFill="1" applyBorder="1" applyAlignment="1" applyProtection="1">
      <alignment horizontal="center" vertical="center"/>
      <protection hidden="1"/>
    </xf>
    <xf numFmtId="168" fontId="14" fillId="0" borderId="10" xfId="1" applyNumberFormat="1" applyFont="1" applyFill="1" applyBorder="1" applyAlignment="1" applyProtection="1">
      <alignment horizontal="center" vertical="center"/>
      <protection hidden="1"/>
    </xf>
    <xf numFmtId="1" fontId="14" fillId="0" borderId="10" xfId="1" applyNumberFormat="1" applyFont="1" applyFill="1" applyBorder="1" applyAlignment="1" applyProtection="1">
      <alignment horizontal="center" vertical="center"/>
      <protection hidden="1"/>
    </xf>
    <xf numFmtId="167" fontId="14" fillId="0" borderId="10" xfId="1" applyNumberFormat="1" applyFont="1" applyFill="1" applyBorder="1" applyAlignment="1" applyProtection="1">
      <alignment horizontal="center" vertical="center"/>
      <protection hidden="1"/>
    </xf>
    <xf numFmtId="166" fontId="14" fillId="0" borderId="9" xfId="1" applyNumberFormat="1" applyFont="1" applyFill="1" applyBorder="1" applyAlignment="1" applyProtection="1">
      <alignment horizontal="center" vertical="center"/>
      <protection hidden="1"/>
    </xf>
    <xf numFmtId="166" fontId="13" fillId="0" borderId="6" xfId="1" applyNumberFormat="1" applyFont="1" applyFill="1" applyBorder="1" applyAlignment="1" applyProtection="1">
      <alignment horizontal="left" vertical="center" wrapText="1"/>
      <protection hidden="1"/>
    </xf>
    <xf numFmtId="166" fontId="9" fillId="0" borderId="18" xfId="1" applyNumberFormat="1" applyFont="1" applyFill="1" applyBorder="1" applyAlignment="1" applyProtection="1">
      <alignment horizontal="center" vertical="center"/>
      <protection hidden="1"/>
    </xf>
    <xf numFmtId="168" fontId="9" fillId="0" borderId="18" xfId="1" applyNumberFormat="1" applyFont="1" applyFill="1" applyBorder="1" applyAlignment="1" applyProtection="1">
      <alignment horizontal="center" vertical="center"/>
      <protection hidden="1"/>
    </xf>
    <xf numFmtId="168" fontId="9" fillId="0" borderId="19" xfId="1" applyNumberFormat="1" applyFont="1" applyFill="1" applyBorder="1" applyAlignment="1" applyProtection="1">
      <alignment horizontal="center" vertical="center"/>
      <protection hidden="1"/>
    </xf>
    <xf numFmtId="169" fontId="6" fillId="0" borderId="20" xfId="1" applyNumberFormat="1" applyFont="1" applyFill="1" applyBorder="1" applyAlignment="1" applyProtection="1">
      <alignment horizontal="center" vertical="center"/>
      <protection hidden="1"/>
    </xf>
    <xf numFmtId="168" fontId="9" fillId="0" borderId="2" xfId="1" applyNumberFormat="1" applyFont="1" applyFill="1" applyBorder="1" applyAlignment="1" applyProtection="1">
      <alignment horizontal="center" vertical="center"/>
      <protection hidden="1"/>
    </xf>
    <xf numFmtId="1" fontId="9" fillId="0" borderId="2" xfId="1" applyNumberFormat="1" applyFont="1" applyFill="1" applyBorder="1" applyAlignment="1" applyProtection="1">
      <alignment horizontal="center" vertical="center"/>
      <protection hidden="1"/>
    </xf>
    <xf numFmtId="167" fontId="9" fillId="0" borderId="2" xfId="1" applyNumberFormat="1" applyFont="1" applyFill="1" applyBorder="1" applyAlignment="1" applyProtection="1">
      <alignment horizontal="center" vertical="center"/>
      <protection hidden="1"/>
    </xf>
    <xf numFmtId="166" fontId="9" fillId="0" borderId="21" xfId="1" applyNumberFormat="1" applyFont="1" applyFill="1" applyBorder="1" applyAlignment="1" applyProtection="1">
      <alignment horizontal="left" vertical="center" wrapText="1"/>
      <protection hidden="1"/>
    </xf>
    <xf numFmtId="166" fontId="9" fillId="0" borderId="8" xfId="1" applyNumberFormat="1" applyFont="1" applyFill="1" applyBorder="1" applyAlignment="1" applyProtection="1">
      <alignment horizontal="left" vertical="center" wrapText="1"/>
      <protection hidden="1"/>
    </xf>
    <xf numFmtId="168" fontId="14" fillId="0" borderId="0" xfId="1" applyNumberFormat="1" applyFont="1" applyFill="1" applyBorder="1" applyAlignment="1" applyProtection="1">
      <alignment horizontal="center" vertical="center"/>
      <protection hidden="1"/>
    </xf>
    <xf numFmtId="1" fontId="14" fillId="0" borderId="0" xfId="1" applyNumberFormat="1" applyFont="1" applyFill="1" applyBorder="1" applyAlignment="1" applyProtection="1">
      <alignment horizontal="center" vertical="center"/>
      <protection hidden="1"/>
    </xf>
    <xf numFmtId="167" fontId="14" fillId="0" borderId="0" xfId="1" applyNumberFormat="1" applyFont="1" applyFill="1" applyBorder="1" applyAlignment="1" applyProtection="1">
      <alignment horizontal="center" vertical="center"/>
      <protection hidden="1"/>
    </xf>
    <xf numFmtId="168" fontId="7" fillId="0" borderId="0" xfId="1" applyNumberFormat="1" applyFont="1" applyFill="1" applyBorder="1" applyAlignment="1" applyProtection="1">
      <alignment horizontal="center" vertical="center"/>
      <protection hidden="1"/>
    </xf>
    <xf numFmtId="1" fontId="7" fillId="0" borderId="0" xfId="1" applyNumberFormat="1" applyFont="1" applyFill="1" applyBorder="1" applyAlignment="1" applyProtection="1">
      <alignment horizontal="center" vertical="center"/>
      <protection hidden="1"/>
    </xf>
    <xf numFmtId="167" fontId="7" fillId="0" borderId="0" xfId="1" applyNumberFormat="1" applyFont="1" applyFill="1" applyBorder="1" applyAlignment="1" applyProtection="1">
      <alignment horizontal="center" vertical="center"/>
      <protection hidden="1"/>
    </xf>
    <xf numFmtId="168" fontId="8" fillId="0" borderId="0" xfId="1" applyNumberFormat="1" applyFont="1" applyFill="1" applyBorder="1" applyAlignment="1" applyProtection="1">
      <alignment horizontal="center" vertical="center"/>
      <protection hidden="1"/>
    </xf>
    <xf numFmtId="1" fontId="8" fillId="0" borderId="0" xfId="1" applyNumberFormat="1" applyFont="1" applyFill="1" applyBorder="1" applyAlignment="1" applyProtection="1">
      <alignment horizontal="center" vertical="center"/>
      <protection hidden="1"/>
    </xf>
    <xf numFmtId="167" fontId="8" fillId="0" borderId="0" xfId="1" applyNumberFormat="1" applyFont="1" applyFill="1" applyBorder="1" applyAlignment="1" applyProtection="1">
      <alignment horizontal="center" vertical="center"/>
      <protection hidden="1"/>
    </xf>
    <xf numFmtId="0" fontId="3" fillId="0" borderId="22" xfId="1" applyNumberFormat="1" applyFont="1" applyFill="1" applyBorder="1" applyAlignment="1" applyProtection="1">
      <protection hidden="1"/>
    </xf>
    <xf numFmtId="0" fontId="3" fillId="0" borderId="23" xfId="1" applyNumberFormat="1" applyFont="1" applyFill="1" applyBorder="1" applyAlignment="1" applyProtection="1">
      <protection hidden="1"/>
    </xf>
    <xf numFmtId="169" fontId="7" fillId="0" borderId="5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9" xfId="1" applyNumberFormat="1" applyFont="1" applyFill="1" applyBorder="1" applyAlignment="1" applyProtection="1">
      <alignment horizontal="left" vertical="center" wrapText="1"/>
      <protection hidden="1"/>
    </xf>
    <xf numFmtId="0" fontId="7" fillId="0" borderId="0" xfId="1" applyNumberFormat="1" applyFont="1" applyFill="1" applyAlignment="1" applyProtection="1">
      <protection hidden="1"/>
    </xf>
    <xf numFmtId="0" fontId="7" fillId="0" borderId="24" xfId="1" applyNumberFormat="1" applyFont="1" applyFill="1" applyBorder="1" applyAlignment="1" applyProtection="1">
      <alignment horizontal="centerContinuous" vertical="top"/>
      <protection hidden="1"/>
    </xf>
    <xf numFmtId="0" fontId="7" fillId="0" borderId="24" xfId="1" applyNumberFormat="1" applyFont="1" applyFill="1" applyBorder="1" applyAlignment="1" applyProtection="1">
      <alignment horizontal="right"/>
      <protection hidden="1"/>
    </xf>
    <xf numFmtId="0" fontId="7" fillId="0" borderId="24" xfId="1" applyNumberFormat="1" applyFont="1" applyFill="1" applyBorder="1" applyAlignment="1" applyProtection="1">
      <alignment horizontal="right" vertical="center"/>
      <protection hidden="1"/>
    </xf>
    <xf numFmtId="0" fontId="11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1" applyNumberFormat="1" applyFont="1" applyFill="1" applyBorder="1" applyAlignment="1" applyProtection="1">
      <alignment horizontal="centerContinuous" vertical="center" wrapText="1"/>
      <protection hidden="1"/>
    </xf>
    <xf numFmtId="0" fontId="11" fillId="0" borderId="17" xfId="1" applyNumberFormat="1" applyFont="1" applyFill="1" applyBorder="1" applyAlignment="1" applyProtection="1">
      <alignment horizontal="centerContinuous" vertical="center" wrapText="1"/>
      <protection hidden="1"/>
    </xf>
    <xf numFmtId="0" fontId="11" fillId="0" borderId="25" xfId="1" applyNumberFormat="1" applyFont="1" applyFill="1" applyBorder="1" applyAlignment="1" applyProtection="1">
      <alignment horizontal="centerContinuous" vertical="center" wrapText="1"/>
      <protection hidden="1"/>
    </xf>
    <xf numFmtId="0" fontId="1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5" xfId="1" applyNumberFormat="1" applyFont="1" applyFill="1" applyBorder="1" applyAlignment="1" applyProtection="1">
      <alignment horizontal="center" vertical="center"/>
      <protection hidden="1"/>
    </xf>
    <xf numFmtId="0" fontId="16" fillId="0" borderId="26" xfId="1" applyNumberFormat="1" applyFont="1" applyFill="1" applyBorder="1" applyAlignment="1" applyProtection="1">
      <alignment horizontal="center" vertical="center"/>
      <protection hidden="1"/>
    </xf>
    <xf numFmtId="0" fontId="16" fillId="0" borderId="14" xfId="1" applyNumberFormat="1" applyFont="1" applyFill="1" applyBorder="1" applyAlignment="1" applyProtection="1">
      <alignment horizontal="center" vertical="center"/>
      <protection hidden="1"/>
    </xf>
    <xf numFmtId="0" fontId="16" fillId="0" borderId="16" xfId="1" applyNumberFormat="1" applyFont="1" applyFill="1" applyBorder="1" applyAlignment="1" applyProtection="1">
      <alignment horizontal="center" vertical="center"/>
      <protection hidden="1"/>
    </xf>
    <xf numFmtId="0" fontId="16" fillId="0" borderId="15" xfId="1" applyNumberFormat="1" applyFont="1" applyFill="1" applyBorder="1" applyAlignment="1" applyProtection="1">
      <alignment horizontal="center" vertical="center"/>
      <protection hidden="1"/>
    </xf>
    <xf numFmtId="171" fontId="7" fillId="0" borderId="27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28" xfId="1" applyNumberFormat="1" applyFont="1" applyFill="1" applyBorder="1" applyAlignment="1" applyProtection="1">
      <alignment horizontal="left" vertical="center" wrapText="1"/>
      <protection hidden="1"/>
    </xf>
    <xf numFmtId="168" fontId="8" fillId="0" borderId="29" xfId="1" applyNumberFormat="1" applyFont="1" applyFill="1" applyBorder="1" applyAlignment="1" applyProtection="1">
      <alignment horizontal="center" vertical="center"/>
      <protection hidden="1"/>
    </xf>
    <xf numFmtId="168" fontId="8" fillId="0" borderId="30" xfId="1" applyNumberFormat="1" applyFont="1" applyFill="1" applyBorder="1" applyAlignment="1" applyProtection="1">
      <alignment horizontal="center" vertical="center"/>
      <protection hidden="1"/>
    </xf>
    <xf numFmtId="169" fontId="7" fillId="0" borderId="31" xfId="1" applyNumberFormat="1" applyFont="1" applyFill="1" applyBorder="1" applyAlignment="1" applyProtection="1">
      <alignment horizontal="center" vertical="center"/>
      <protection hidden="1"/>
    </xf>
    <xf numFmtId="168" fontId="7" fillId="0" borderId="30" xfId="1" applyNumberFormat="1" applyFont="1" applyFill="1" applyBorder="1" applyAlignment="1" applyProtection="1">
      <alignment horizontal="center" vertical="center"/>
      <protection hidden="1"/>
    </xf>
    <xf numFmtId="1" fontId="7" fillId="0" borderId="30" xfId="1" applyNumberFormat="1" applyFont="1" applyFill="1" applyBorder="1" applyAlignment="1" applyProtection="1">
      <alignment horizontal="center" vertical="center"/>
      <protection hidden="1"/>
    </xf>
    <xf numFmtId="167" fontId="7" fillId="0" borderId="29" xfId="1" applyNumberFormat="1" applyFont="1" applyFill="1" applyBorder="1" applyAlignment="1" applyProtection="1">
      <alignment horizontal="center" vertical="center"/>
      <protection hidden="1"/>
    </xf>
    <xf numFmtId="0" fontId="3" fillId="0" borderId="32" xfId="1" applyNumberFormat="1" applyFont="1" applyFill="1" applyBorder="1" applyAlignment="1" applyProtection="1">
      <alignment horizontal="right" vertical="center"/>
      <protection hidden="1"/>
    </xf>
    <xf numFmtId="0" fontId="1" fillId="0" borderId="25" xfId="1" applyNumberFormat="1" applyFont="1" applyFill="1" applyBorder="1" applyAlignment="1" applyProtection="1">
      <protection hidden="1"/>
    </xf>
    <xf numFmtId="171" fontId="7" fillId="0" borderId="33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33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8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34" xfId="1" applyNumberFormat="1" applyFont="1" applyFill="1" applyBorder="1" applyAlignment="1" applyProtection="1">
      <alignment horizontal="center" vertical="center"/>
      <protection hidden="1"/>
    </xf>
    <xf numFmtId="1" fontId="7" fillId="0" borderId="5" xfId="1" applyNumberFormat="1" applyFont="1" applyFill="1" applyBorder="1" applyAlignment="1" applyProtection="1">
      <alignment horizontal="center" vertical="center"/>
      <protection hidden="1"/>
    </xf>
    <xf numFmtId="167" fontId="7" fillId="0" borderId="6" xfId="1" applyNumberFormat="1" applyFont="1" applyFill="1" applyBorder="1" applyAlignment="1" applyProtection="1">
      <alignment horizontal="center" vertical="center"/>
      <protection hidden="1"/>
    </xf>
    <xf numFmtId="166" fontId="7" fillId="0" borderId="5" xfId="1" applyNumberFormat="1" applyFont="1" applyFill="1" applyBorder="1" applyAlignment="1" applyProtection="1">
      <alignment horizontal="center" vertical="center"/>
      <protection hidden="1"/>
    </xf>
    <xf numFmtId="0" fontId="3" fillId="0" borderId="35" xfId="1" applyNumberFormat="1" applyFont="1" applyFill="1" applyBorder="1" applyAlignment="1" applyProtection="1">
      <alignment horizontal="right" vertical="center"/>
      <protection hidden="1"/>
    </xf>
    <xf numFmtId="166" fontId="7" fillId="0" borderId="8" xfId="1" applyNumberFormat="1" applyFont="1" applyFill="1" applyBorder="1" applyAlignment="1" applyProtection="1">
      <alignment horizontal="left" vertical="center" wrapText="1"/>
      <protection hidden="1"/>
    </xf>
    <xf numFmtId="0" fontId="7" fillId="0" borderId="2" xfId="1" applyNumberFormat="1" applyFont="1" applyFill="1" applyBorder="1" applyAlignment="1" applyProtection="1">
      <protection hidden="1"/>
    </xf>
    <xf numFmtId="0" fontId="7" fillId="0" borderId="1" xfId="1" applyNumberFormat="1" applyFont="1" applyFill="1" applyBorder="1" applyAlignment="1" applyProtection="1">
      <protection hidden="1"/>
    </xf>
    <xf numFmtId="169" fontId="7" fillId="0" borderId="36" xfId="1" applyNumberFormat="1" applyFont="1" applyFill="1" applyBorder="1" applyAlignment="1" applyProtection="1">
      <alignment horizontal="center" vertical="center"/>
      <protection hidden="1"/>
    </xf>
    <xf numFmtId="1" fontId="7" fillId="0" borderId="9" xfId="1" applyNumberFormat="1" applyFont="1" applyFill="1" applyBorder="1" applyAlignment="1" applyProtection="1">
      <alignment horizontal="center" vertical="center"/>
      <protection hidden="1"/>
    </xf>
    <xf numFmtId="167" fontId="7" fillId="0" borderId="11" xfId="1" applyNumberFormat="1" applyFont="1" applyFill="1" applyBorder="1" applyAlignment="1" applyProtection="1">
      <alignment horizontal="center" vertical="center"/>
      <protection hidden="1"/>
    </xf>
    <xf numFmtId="0" fontId="8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1" applyNumberFormat="1" applyFont="1" applyFill="1" applyBorder="1" applyAlignment="1" applyProtection="1">
      <alignment horizontal="center" vertical="center"/>
      <protection hidden="1"/>
    </xf>
    <xf numFmtId="0" fontId="8" fillId="0" borderId="16" xfId="1" applyNumberFormat="1" applyFont="1" applyFill="1" applyBorder="1" applyAlignment="1" applyProtection="1">
      <alignment horizontal="center" vertical="center"/>
      <protection hidden="1"/>
    </xf>
    <xf numFmtId="0" fontId="8" fillId="0" borderId="15" xfId="1" applyNumberFormat="1" applyFont="1" applyFill="1" applyBorder="1" applyAlignment="1" applyProtection="1">
      <alignment horizontal="center" vertical="center"/>
      <protection hidden="1"/>
    </xf>
    <xf numFmtId="171" fontId="8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8" fillId="0" borderId="6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4" xfId="1" applyNumberFormat="1" applyFont="1" applyFill="1" applyBorder="1" applyAlignment="1" applyProtection="1">
      <alignment horizontal="center" vertical="center"/>
      <protection hidden="1"/>
    </xf>
    <xf numFmtId="166" fontId="7" fillId="0" borderId="4" xfId="1" applyNumberFormat="1" applyFont="1" applyFill="1" applyBorder="1" applyAlignment="1" applyProtection="1">
      <alignment horizontal="center" vertical="center"/>
      <protection hidden="1"/>
    </xf>
    <xf numFmtId="170" fontId="9" fillId="0" borderId="7" xfId="1" applyNumberFormat="1" applyFont="1" applyFill="1" applyBorder="1" applyAlignment="1" applyProtection="1">
      <alignment horizontal="left" vertical="center" wrapText="1"/>
      <protection hidden="1"/>
    </xf>
    <xf numFmtId="170" fontId="9" fillId="0" borderId="6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37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38" xfId="1" applyNumberFormat="1" applyFont="1" applyFill="1" applyBorder="1" applyAlignment="1" applyProtection="1">
      <alignment horizontal="left" vertical="center" wrapText="1"/>
      <protection hidden="1"/>
    </xf>
    <xf numFmtId="170" fontId="9" fillId="0" borderId="11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0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4" xfId="1" applyNumberFormat="1" applyFont="1" applyFill="1" applyBorder="1" applyAlignment="1" applyProtection="1">
      <alignment horizontal="left" vertical="center" wrapText="1"/>
      <protection hidden="1"/>
    </xf>
    <xf numFmtId="0" fontId="17" fillId="0" borderId="39" xfId="1" applyNumberFormat="1" applyFont="1" applyFill="1" applyBorder="1" applyAlignment="1" applyProtection="1">
      <alignment horizontal="centerContinuous"/>
      <protection hidden="1"/>
    </xf>
    <xf numFmtId="0" fontId="17" fillId="0" borderId="40" xfId="1" applyNumberFormat="1" applyFont="1" applyFill="1" applyBorder="1" applyAlignment="1" applyProtection="1">
      <alignment horizontal="centerContinuous"/>
      <protection hidden="1"/>
    </xf>
    <xf numFmtId="0" fontId="17" fillId="0" borderId="41" xfId="1" applyNumberFormat="1" applyFont="1" applyFill="1" applyBorder="1" applyAlignment="1" applyProtection="1">
      <alignment horizontal="centerContinuous"/>
      <protection hidden="1"/>
    </xf>
    <xf numFmtId="165" fontId="5" fillId="0" borderId="42" xfId="1" applyNumberFormat="1" applyFont="1" applyFill="1" applyBorder="1" applyAlignment="1" applyProtection="1">
      <alignment horizontal="right" vertical="center"/>
      <protection hidden="1"/>
    </xf>
    <xf numFmtId="169" fontId="13" fillId="0" borderId="4" xfId="1" applyNumberFormat="1" applyFont="1" applyFill="1" applyBorder="1" applyAlignment="1" applyProtection="1">
      <alignment horizontal="center" vertical="center"/>
      <protection hidden="1"/>
    </xf>
    <xf numFmtId="166" fontId="13" fillId="0" borderId="4" xfId="1" applyNumberFormat="1" applyFont="1" applyFill="1" applyBorder="1" applyAlignment="1" applyProtection="1">
      <alignment horizontal="center" vertical="center"/>
      <protection hidden="1"/>
    </xf>
    <xf numFmtId="0" fontId="17" fillId="0" borderId="1" xfId="1" applyNumberFormat="1" applyFont="1" applyFill="1" applyBorder="1" applyAlignment="1" applyProtection="1">
      <alignment horizontal="centerContinuous"/>
      <protection hidden="1"/>
    </xf>
    <xf numFmtId="0" fontId="7" fillId="0" borderId="0" xfId="1" applyNumberFormat="1" applyFont="1" applyFill="1" applyBorder="1" applyAlignment="1" applyProtection="1">
      <protection hidden="1"/>
    </xf>
    <xf numFmtId="0" fontId="8" fillId="0" borderId="41" xfId="1" applyNumberFormat="1" applyFont="1" applyFill="1" applyBorder="1" applyAlignment="1" applyProtection="1">
      <protection hidden="1"/>
    </xf>
    <xf numFmtId="168" fontId="8" fillId="0" borderId="18" xfId="1" applyNumberFormat="1" applyFont="1" applyFill="1" applyBorder="1" applyAlignment="1" applyProtection="1">
      <alignment horizontal="center" vertical="center"/>
      <protection hidden="1"/>
    </xf>
    <xf numFmtId="168" fontId="8" fillId="0" borderId="19" xfId="1" applyNumberFormat="1" applyFont="1" applyFill="1" applyBorder="1" applyAlignment="1" applyProtection="1">
      <alignment horizontal="center" vertical="center"/>
      <protection hidden="1"/>
    </xf>
    <xf numFmtId="169" fontId="7" fillId="0" borderId="20" xfId="1" applyNumberFormat="1" applyFont="1" applyFill="1" applyBorder="1" applyAlignment="1" applyProtection="1">
      <alignment horizontal="center" vertical="center"/>
      <protection hidden="1"/>
    </xf>
    <xf numFmtId="168" fontId="8" fillId="0" borderId="2" xfId="1" applyNumberFormat="1" applyFont="1" applyFill="1" applyBorder="1" applyAlignment="1" applyProtection="1">
      <alignment horizontal="center" vertical="center"/>
      <protection hidden="1"/>
    </xf>
    <xf numFmtId="1" fontId="8" fillId="0" borderId="2" xfId="1" applyNumberFormat="1" applyFont="1" applyFill="1" applyBorder="1" applyAlignment="1" applyProtection="1">
      <alignment horizontal="center" vertical="center"/>
      <protection hidden="1"/>
    </xf>
    <xf numFmtId="167" fontId="8" fillId="0" borderId="2" xfId="1" applyNumberFormat="1" applyFont="1" applyFill="1" applyBorder="1" applyAlignment="1" applyProtection="1">
      <alignment horizontal="center" vertical="center"/>
      <protection hidden="1"/>
    </xf>
    <xf numFmtId="166" fontId="8" fillId="0" borderId="19" xfId="1" applyNumberFormat="1" applyFont="1" applyFill="1" applyBorder="1" applyAlignment="1" applyProtection="1">
      <alignment horizontal="center" vertical="center"/>
      <protection hidden="1"/>
    </xf>
    <xf numFmtId="166" fontId="7" fillId="0" borderId="20" xfId="1" applyNumberFormat="1" applyFont="1" applyFill="1" applyBorder="1" applyAlignment="1" applyProtection="1">
      <alignment horizontal="center" vertical="center"/>
      <protection hidden="1"/>
    </xf>
    <xf numFmtId="170" fontId="8" fillId="0" borderId="21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25" xfId="1" applyNumberFormat="1" applyFont="1" applyFill="1" applyBorder="1" applyAlignment="1" applyProtection="1">
      <alignment horizontal="left" vertical="center" wrapText="1"/>
      <protection hidden="1"/>
    </xf>
    <xf numFmtId="0" fontId="11" fillId="0" borderId="43" xfId="1" applyNumberFormat="1" applyFont="1" applyFill="1" applyBorder="1" applyAlignment="1" applyProtection="1">
      <alignment horizontal="centerContinuous"/>
      <protection hidden="1"/>
    </xf>
    <xf numFmtId="0" fontId="11" fillId="0" borderId="44" xfId="1" applyNumberFormat="1" applyFont="1" applyFill="1" applyBorder="1" applyAlignment="1" applyProtection="1">
      <protection hidden="1"/>
    </xf>
    <xf numFmtId="172" fontId="11" fillId="0" borderId="45" xfId="1" applyNumberFormat="1" applyFont="1" applyFill="1" applyBorder="1" applyAlignment="1" applyProtection="1">
      <protection hidden="1"/>
    </xf>
    <xf numFmtId="172" fontId="11" fillId="0" borderId="24" xfId="1" applyNumberFormat="1" applyFont="1" applyFill="1" applyBorder="1" applyAlignment="1" applyProtection="1">
      <protection hidden="1"/>
    </xf>
    <xf numFmtId="0" fontId="11" fillId="0" borderId="46" xfId="1" applyNumberFormat="1" applyFont="1" applyFill="1" applyBorder="1" applyAlignment="1" applyProtection="1">
      <protection hidden="1"/>
    </xf>
    <xf numFmtId="0" fontId="4" fillId="4" borderId="41" xfId="1" applyNumberFormat="1" applyFont="1" applyFill="1" applyBorder="1" applyAlignment="1" applyProtection="1">
      <protection hidden="1"/>
    </xf>
    <xf numFmtId="0" fontId="4" fillId="4" borderId="24" xfId="1" applyNumberFormat="1" applyFont="1" applyFill="1" applyBorder="1" applyAlignment="1" applyProtection="1">
      <protection hidden="1"/>
    </xf>
    <xf numFmtId="0" fontId="4" fillId="4" borderId="42" xfId="1" applyNumberFormat="1" applyFont="1" applyFill="1" applyBorder="1" applyAlignment="1" applyProtection="1">
      <protection hidden="1"/>
    </xf>
    <xf numFmtId="0" fontId="13" fillId="4" borderId="22" xfId="1" applyNumberFormat="1" applyFont="1" applyFill="1" applyBorder="1" applyAlignment="1" applyProtection="1">
      <protection hidden="1"/>
    </xf>
    <xf numFmtId="0" fontId="13" fillId="4" borderId="23" xfId="1" applyNumberFormat="1" applyFont="1" applyFill="1" applyBorder="1" applyAlignment="1" applyProtection="1">
      <protection hidden="1"/>
    </xf>
    <xf numFmtId="165" fontId="13" fillId="4" borderId="47" xfId="1" applyNumberFormat="1" applyFont="1" applyFill="1" applyBorder="1" applyAlignment="1" applyProtection="1">
      <protection hidden="1"/>
    </xf>
    <xf numFmtId="0" fontId="8" fillId="4" borderId="41" xfId="1" applyNumberFormat="1" applyFont="1" applyFill="1" applyBorder="1" applyAlignment="1" applyProtection="1">
      <protection hidden="1"/>
    </xf>
    <xf numFmtId="0" fontId="8" fillId="4" borderId="24" xfId="1" applyNumberFormat="1" applyFont="1" applyFill="1" applyBorder="1" applyAlignment="1" applyProtection="1">
      <protection hidden="1"/>
    </xf>
    <xf numFmtId="165" fontId="8" fillId="4" borderId="44" xfId="1" applyNumberFormat="1" applyFont="1" applyFill="1" applyBorder="1" applyAlignment="1" applyProtection="1">
      <protection hidden="1"/>
    </xf>
    <xf numFmtId="0" fontId="11" fillId="0" borderId="0" xfId="1" applyNumberFormat="1" applyFont="1" applyFill="1" applyAlignment="1" applyProtection="1">
      <alignment horizontal="centerContinuous" vertical="center"/>
      <protection hidden="1"/>
    </xf>
    <xf numFmtId="0" fontId="10" fillId="0" borderId="14" xfId="1" applyNumberFormat="1" applyFont="1" applyFill="1" applyBorder="1" applyAlignment="1" applyProtection="1">
      <alignment horizontal="center" vertical="center"/>
      <protection hidden="1"/>
    </xf>
    <xf numFmtId="0" fontId="10" fillId="0" borderId="16" xfId="1" applyNumberFormat="1" applyFont="1" applyFill="1" applyBorder="1" applyAlignment="1" applyProtection="1">
      <alignment horizontal="center" vertical="center"/>
      <protection hidden="1"/>
    </xf>
    <xf numFmtId="0" fontId="11" fillId="0" borderId="14" xfId="1" applyNumberFormat="1" applyFont="1" applyFill="1" applyBorder="1" applyAlignment="1" applyProtection="1">
      <alignment horizontal="center" vertical="center"/>
      <protection hidden="1"/>
    </xf>
    <xf numFmtId="0" fontId="11" fillId="0" borderId="15" xfId="1" applyNumberFormat="1" applyFont="1" applyFill="1" applyBorder="1" applyAlignment="1" applyProtection="1">
      <alignment horizontal="center" vertical="center"/>
      <protection hidden="1"/>
    </xf>
    <xf numFmtId="0" fontId="11" fillId="0" borderId="16" xfId="1" applyNumberFormat="1" applyFont="1" applyFill="1" applyBorder="1" applyAlignment="1" applyProtection="1">
      <alignment horizontal="center" vertical="center"/>
      <protection hidden="1"/>
    </xf>
    <xf numFmtId="171" fontId="7" fillId="0" borderId="48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4" xfId="1" applyNumberFormat="1" applyFont="1" applyFill="1" applyBorder="1" applyAlignment="1" applyProtection="1">
      <alignment horizontal="left" vertical="center" wrapText="1"/>
      <protection hidden="1"/>
    </xf>
    <xf numFmtId="171" fontId="7" fillId="0" borderId="49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25" xfId="1" applyNumberFormat="1" applyFont="1" applyFill="1" applyBorder="1" applyAlignment="1" applyProtection="1">
      <alignment horizontal="left" vertical="center" wrapText="1"/>
      <protection hidden="1"/>
    </xf>
    <xf numFmtId="169" fontId="18" fillId="0" borderId="17" xfId="1" applyNumberFormat="1" applyFont="1" applyFill="1" applyBorder="1" applyAlignment="1" applyProtection="1">
      <alignment horizontal="left" vertical="center" wrapText="1"/>
      <protection hidden="1"/>
    </xf>
    <xf numFmtId="171" fontId="7" fillId="0" borderId="50" xfId="1" applyNumberFormat="1" applyFont="1" applyFill="1" applyBorder="1" applyAlignment="1" applyProtection="1">
      <alignment horizontal="left" vertical="center" wrapText="1"/>
      <protection hidden="1"/>
    </xf>
    <xf numFmtId="171" fontId="7" fillId="0" borderId="51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38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21" xfId="1" applyNumberFormat="1" applyFont="1" applyFill="1" applyBorder="1" applyAlignment="1" applyProtection="1">
      <alignment horizontal="left" vertical="center" wrapText="1"/>
      <protection hidden="1"/>
    </xf>
    <xf numFmtId="168" fontId="18" fillId="0" borderId="10" xfId="1" applyNumberFormat="1" applyFont="1" applyFill="1" applyBorder="1" applyAlignment="1" applyProtection="1">
      <alignment horizontal="center" vertical="center"/>
      <protection hidden="1"/>
    </xf>
    <xf numFmtId="1" fontId="18" fillId="0" borderId="10" xfId="1" applyNumberFormat="1" applyFont="1" applyFill="1" applyBorder="1" applyAlignment="1" applyProtection="1">
      <alignment horizontal="center" vertical="center"/>
      <protection hidden="1"/>
    </xf>
    <xf numFmtId="167" fontId="18" fillId="0" borderId="10" xfId="1" applyNumberFormat="1" applyFont="1" applyFill="1" applyBorder="1" applyAlignment="1" applyProtection="1">
      <alignment horizontal="center" vertical="center"/>
      <protection hidden="1"/>
    </xf>
    <xf numFmtId="168" fontId="18" fillId="0" borderId="11" xfId="1" applyNumberFormat="1" applyFont="1" applyFill="1" applyBorder="1" applyAlignment="1" applyProtection="1">
      <alignment horizontal="center" vertical="center"/>
      <protection hidden="1"/>
    </xf>
    <xf numFmtId="169" fontId="8" fillId="0" borderId="8" xfId="1" applyNumberFormat="1" applyFont="1" applyFill="1" applyBorder="1" applyAlignment="1" applyProtection="1">
      <alignment horizontal="left" vertical="center" wrapText="1"/>
      <protection hidden="1"/>
    </xf>
    <xf numFmtId="169" fontId="18" fillId="0" borderId="21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52" xfId="1" applyNumberFormat="1" applyFont="1" applyFill="1" applyBorder="1" applyAlignment="1" applyProtection="1">
      <alignment horizontal="left" vertical="center" wrapText="1"/>
      <protection hidden="1"/>
    </xf>
    <xf numFmtId="169" fontId="18" fillId="0" borderId="53" xfId="1" applyNumberFormat="1" applyFont="1" applyFill="1" applyBorder="1" applyAlignment="1" applyProtection="1">
      <alignment horizontal="left" vertical="center" wrapText="1"/>
      <protection hidden="1"/>
    </xf>
    <xf numFmtId="168" fontId="18" fillId="0" borderId="13" xfId="1" applyNumberFormat="1" applyFont="1" applyFill="1" applyBorder="1" applyAlignment="1" applyProtection="1">
      <alignment horizontal="center" vertical="center"/>
      <protection hidden="1"/>
    </xf>
    <xf numFmtId="0" fontId="19" fillId="0" borderId="40" xfId="1" applyNumberFormat="1" applyFont="1" applyFill="1" applyBorder="1" applyAlignment="1" applyProtection="1">
      <alignment horizontal="centerContinuous"/>
      <protection hidden="1"/>
    </xf>
    <xf numFmtId="0" fontId="19" fillId="0" borderId="41" xfId="1" applyNumberFormat="1" applyFont="1" applyFill="1" applyBorder="1" applyAlignment="1" applyProtection="1">
      <alignment horizontal="centerContinuous"/>
      <protection hidden="1"/>
    </xf>
    <xf numFmtId="0" fontId="7" fillId="0" borderId="54" xfId="1" applyNumberFormat="1" applyFont="1" applyFill="1" applyBorder="1" applyAlignment="1" applyProtection="1">
      <alignment horizontal="centerContinuous"/>
      <protection hidden="1"/>
    </xf>
    <xf numFmtId="0" fontId="7" fillId="0" borderId="54" xfId="1" applyNumberFormat="1" applyFont="1" applyFill="1" applyBorder="1" applyAlignment="1" applyProtection="1">
      <protection hidden="1"/>
    </xf>
    <xf numFmtId="172" fontId="7" fillId="0" borderId="13" xfId="1" applyNumberFormat="1" applyFont="1" applyFill="1" applyBorder="1" applyAlignment="1" applyProtection="1">
      <protection hidden="1"/>
    </xf>
    <xf numFmtId="172" fontId="7" fillId="0" borderId="0" xfId="1" applyNumberFormat="1" applyFont="1" applyFill="1" applyAlignment="1" applyProtection="1">
      <protection hidden="1"/>
    </xf>
    <xf numFmtId="0" fontId="7" fillId="0" borderId="13" xfId="1" applyNumberFormat="1" applyFont="1" applyFill="1" applyBorder="1" applyAlignment="1" applyProtection="1">
      <protection hidden="1"/>
    </xf>
    <xf numFmtId="0" fontId="7" fillId="0" borderId="12" xfId="1" applyNumberFormat="1" applyFont="1" applyFill="1" applyBorder="1" applyAlignment="1" applyProtection="1">
      <protection hidden="1"/>
    </xf>
    <xf numFmtId="1" fontId="18" fillId="0" borderId="0" xfId="1" applyNumberFormat="1" applyFont="1" applyFill="1" applyBorder="1" applyAlignment="1" applyProtection="1">
      <alignment horizontal="center" vertical="center"/>
      <protection hidden="1"/>
    </xf>
    <xf numFmtId="168" fontId="18" fillId="0" borderId="0" xfId="1" applyNumberFormat="1" applyFont="1" applyFill="1" applyBorder="1" applyAlignment="1" applyProtection="1">
      <alignment horizontal="center" vertical="center"/>
      <protection hidden="1"/>
    </xf>
    <xf numFmtId="167" fontId="18" fillId="0" borderId="0" xfId="1" applyNumberFormat="1" applyFont="1" applyFill="1" applyBorder="1" applyAlignment="1" applyProtection="1">
      <alignment horizontal="center" vertical="center"/>
      <protection hidden="1"/>
    </xf>
    <xf numFmtId="0" fontId="1" fillId="3" borderId="0" xfId="1" applyFill="1"/>
    <xf numFmtId="0" fontId="11" fillId="3" borderId="15" xfId="1" applyNumberFormat="1" applyFont="1" applyFill="1" applyBorder="1" applyAlignment="1" applyProtection="1">
      <alignment horizontal="center" vertical="center"/>
      <protection hidden="1"/>
    </xf>
    <xf numFmtId="0" fontId="11" fillId="3" borderId="14" xfId="1" applyNumberFormat="1" applyFont="1" applyFill="1" applyBorder="1" applyAlignment="1" applyProtection="1">
      <alignment horizontal="center" vertical="center"/>
      <protection hidden="1"/>
    </xf>
    <xf numFmtId="0" fontId="12" fillId="3" borderId="0" xfId="1" applyNumberFormat="1" applyFont="1" applyFill="1" applyAlignment="1" applyProtection="1">
      <protection hidden="1"/>
    </xf>
    <xf numFmtId="0" fontId="12" fillId="3" borderId="0" xfId="1" applyNumberFormat="1" applyFont="1" applyFill="1" applyAlignment="1" applyProtection="1">
      <alignment horizontal="right"/>
      <protection hidden="1"/>
    </xf>
    <xf numFmtId="0" fontId="1" fillId="3" borderId="0" xfId="1" applyFill="1" applyProtection="1">
      <protection hidden="1"/>
    </xf>
    <xf numFmtId="0" fontId="7" fillId="3" borderId="0" xfId="1" applyNumberFormat="1" applyFont="1" applyFill="1" applyAlignment="1" applyProtection="1">
      <alignment horizontal="left"/>
      <protection hidden="1"/>
    </xf>
    <xf numFmtId="0" fontId="1" fillId="3" borderId="0" xfId="1" applyNumberFormat="1" applyFont="1" applyFill="1" applyAlignment="1" applyProtection="1">
      <protection hidden="1"/>
    </xf>
    <xf numFmtId="0" fontId="2" fillId="3" borderId="0" xfId="1" applyNumberFormat="1" applyFont="1" applyFill="1" applyAlignment="1" applyProtection="1">
      <alignment horizontal="centerContinuous"/>
      <protection hidden="1"/>
    </xf>
    <xf numFmtId="0" fontId="12" fillId="3" borderId="0" xfId="1" applyNumberFormat="1" applyFont="1" applyFill="1" applyAlignment="1" applyProtection="1">
      <alignment horizontal="centerContinuous"/>
      <protection hidden="1"/>
    </xf>
    <xf numFmtId="0" fontId="1" fillId="3" borderId="0" xfId="1" applyNumberFormat="1" applyFont="1" applyFill="1" applyAlignment="1" applyProtection="1">
      <alignment horizontal="centerContinuous"/>
      <protection hidden="1"/>
    </xf>
    <xf numFmtId="0" fontId="1" fillId="3" borderId="0" xfId="1" applyNumberFormat="1" applyFont="1" applyFill="1" applyAlignment="1" applyProtection="1">
      <alignment horizontal="centerContinuous" vertical="center"/>
      <protection hidden="1"/>
    </xf>
    <xf numFmtId="0" fontId="2" fillId="3" borderId="0" xfId="1" applyNumberFormat="1" applyFont="1" applyFill="1" applyAlignment="1" applyProtection="1">
      <alignment horizontal="centerContinuous" vertical="top"/>
      <protection hidden="1"/>
    </xf>
    <xf numFmtId="0" fontId="3" fillId="3" borderId="0" xfId="1" applyNumberFormat="1" applyFont="1" applyFill="1" applyAlignment="1" applyProtection="1">
      <alignment horizontal="centerContinuous"/>
      <protection hidden="1"/>
    </xf>
    <xf numFmtId="0" fontId="3" fillId="3" borderId="0" xfId="1" applyNumberFormat="1" applyFont="1" applyFill="1" applyAlignment="1" applyProtection="1">
      <alignment horizontal="right"/>
      <protection hidden="1"/>
    </xf>
    <xf numFmtId="0" fontId="6" fillId="3" borderId="24" xfId="1" applyNumberFormat="1" applyFont="1" applyFill="1" applyBorder="1" applyAlignment="1" applyProtection="1">
      <alignment horizontal="right" vertical="center"/>
      <protection hidden="1"/>
    </xf>
    <xf numFmtId="0" fontId="11" fillId="3" borderId="15" xfId="1" applyNumberFormat="1" applyFont="1" applyFill="1" applyBorder="1" applyAlignment="1" applyProtection="1">
      <alignment horizontal="centerContinuous" vertical="center" wrapText="1"/>
      <protection hidden="1"/>
    </xf>
    <xf numFmtId="0" fontId="11" fillId="3" borderId="14" xfId="1" applyNumberFormat="1" applyFont="1" applyFill="1" applyBorder="1" applyAlignment="1" applyProtection="1">
      <alignment horizontal="centerContinuous" vertical="center" wrapText="1"/>
      <protection hidden="1"/>
    </xf>
    <xf numFmtId="0" fontId="11" fillId="3" borderId="14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3" borderId="0" xfId="1" applyNumberFormat="1" applyFont="1" applyFill="1" applyAlignment="1" applyProtection="1">
      <protection hidden="1"/>
    </xf>
    <xf numFmtId="0" fontId="8" fillId="0" borderId="22" xfId="1" applyNumberFormat="1" applyFont="1" applyFill="1" applyBorder="1" applyAlignment="1" applyProtection="1">
      <protection hidden="1"/>
    </xf>
    <xf numFmtId="0" fontId="8" fillId="0" borderId="23" xfId="1" applyNumberFormat="1" applyFont="1" applyFill="1" applyBorder="1" applyAlignment="1" applyProtection="1">
      <protection hidden="1"/>
    </xf>
    <xf numFmtId="171" fontId="7" fillId="0" borderId="55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20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0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0" xfId="1" applyNumberFormat="1" applyFont="1" applyFill="1" applyBorder="1" applyAlignment="1" applyProtection="1">
      <alignment horizontal="left" vertical="center" wrapText="1"/>
      <protection hidden="1"/>
    </xf>
    <xf numFmtId="171" fontId="7" fillId="0" borderId="43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24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42" xfId="1" applyNumberFormat="1" applyFont="1" applyFill="1" applyBorder="1" applyAlignment="1" applyProtection="1">
      <alignment horizontal="center" vertical="center"/>
      <protection hidden="1"/>
    </xf>
    <xf numFmtId="168" fontId="8" fillId="0" borderId="45" xfId="1" applyNumberFormat="1" applyFont="1" applyFill="1" applyBorder="1" applyAlignment="1" applyProtection="1">
      <alignment horizontal="center" vertical="center"/>
      <protection hidden="1"/>
    </xf>
    <xf numFmtId="1" fontId="8" fillId="0" borderId="24" xfId="1" applyNumberFormat="1" applyFont="1" applyFill="1" applyBorder="1" applyAlignment="1" applyProtection="1">
      <alignment horizontal="center" vertical="center"/>
      <protection hidden="1"/>
    </xf>
    <xf numFmtId="168" fontId="8" fillId="0" borderId="24" xfId="1" applyNumberFormat="1" applyFont="1" applyFill="1" applyBorder="1" applyAlignment="1" applyProtection="1">
      <alignment horizontal="center" vertical="center"/>
      <protection hidden="1"/>
    </xf>
    <xf numFmtId="167" fontId="8" fillId="0" borderId="24" xfId="1" applyNumberFormat="1" applyFont="1" applyFill="1" applyBorder="1" applyAlignment="1" applyProtection="1">
      <alignment horizontal="center" vertical="center"/>
      <protection hidden="1"/>
    </xf>
    <xf numFmtId="173" fontId="7" fillId="5" borderId="6" xfId="1" applyNumberFormat="1" applyFont="1" applyFill="1" applyBorder="1" applyAlignment="1" applyProtection="1">
      <alignment horizontal="right" vertical="center"/>
      <protection hidden="1"/>
    </xf>
    <xf numFmtId="173" fontId="7" fillId="5" borderId="56" xfId="1" applyNumberFormat="1" applyFont="1" applyFill="1" applyBorder="1" applyAlignment="1" applyProtection="1">
      <alignment horizontal="right" vertical="center"/>
      <protection hidden="1"/>
    </xf>
    <xf numFmtId="173" fontId="7" fillId="5" borderId="11" xfId="1" applyNumberFormat="1" applyFont="1" applyFill="1" applyBorder="1" applyAlignment="1" applyProtection="1">
      <alignment horizontal="right" vertical="center"/>
      <protection hidden="1"/>
    </xf>
    <xf numFmtId="173" fontId="7" fillId="5" borderId="57" xfId="1" applyNumberFormat="1" applyFont="1" applyFill="1" applyBorder="1" applyAlignment="1" applyProtection="1">
      <alignment horizontal="right" vertical="center"/>
      <protection hidden="1"/>
    </xf>
    <xf numFmtId="4" fontId="9" fillId="0" borderId="19" xfId="1" applyNumberFormat="1" applyFont="1" applyFill="1" applyBorder="1" applyAlignment="1" applyProtection="1">
      <alignment horizontal="center" vertical="center"/>
      <protection hidden="1"/>
    </xf>
    <xf numFmtId="4" fontId="6" fillId="0" borderId="20" xfId="1" applyNumberFormat="1" applyFont="1" applyFill="1" applyBorder="1" applyAlignment="1" applyProtection="1">
      <alignment horizontal="center" vertical="center"/>
      <protection hidden="1"/>
    </xf>
    <xf numFmtId="4" fontId="9" fillId="0" borderId="18" xfId="1" applyNumberFormat="1" applyFont="1" applyFill="1" applyBorder="1" applyAlignment="1" applyProtection="1">
      <alignment horizontal="right" vertical="center"/>
      <protection hidden="1"/>
    </xf>
    <xf numFmtId="4" fontId="9" fillId="0" borderId="58" xfId="1" applyNumberFormat="1" applyFont="1" applyFill="1" applyBorder="1" applyAlignment="1" applyProtection="1">
      <alignment horizontal="right" vertical="center"/>
      <protection hidden="1"/>
    </xf>
    <xf numFmtId="4" fontId="8" fillId="0" borderId="9" xfId="1" applyNumberFormat="1" applyFont="1" applyFill="1" applyBorder="1" applyAlignment="1" applyProtection="1">
      <alignment horizontal="center" vertical="center"/>
      <protection hidden="1"/>
    </xf>
    <xf numFmtId="4" fontId="6" fillId="0" borderId="4" xfId="1" applyNumberFormat="1" applyFont="1" applyFill="1" applyBorder="1" applyAlignment="1" applyProtection="1">
      <alignment horizontal="center" vertical="center"/>
      <protection hidden="1"/>
    </xf>
    <xf numFmtId="4" fontId="8" fillId="0" borderId="11" xfId="1" applyNumberFormat="1" applyFont="1" applyFill="1" applyBorder="1" applyAlignment="1" applyProtection="1">
      <alignment horizontal="right" vertical="center"/>
      <protection hidden="1"/>
    </xf>
    <xf numFmtId="4" fontId="8" fillId="0" borderId="57" xfId="1" applyNumberFormat="1" applyFont="1" applyFill="1" applyBorder="1" applyAlignment="1" applyProtection="1">
      <alignment horizontal="right" vertical="center"/>
      <protection hidden="1"/>
    </xf>
    <xf numFmtId="4" fontId="14" fillId="0" borderId="9" xfId="1" applyNumberFormat="1" applyFont="1" applyFill="1" applyBorder="1" applyAlignment="1" applyProtection="1">
      <alignment horizontal="center" vertical="center"/>
      <protection hidden="1"/>
    </xf>
    <xf numFmtId="4" fontId="15" fillId="0" borderId="4" xfId="1" applyNumberFormat="1" applyFont="1" applyFill="1" applyBorder="1" applyAlignment="1" applyProtection="1">
      <alignment horizontal="center" vertical="center"/>
      <protection hidden="1"/>
    </xf>
    <xf numFmtId="4" fontId="14" fillId="0" borderId="11" xfId="1" applyNumberFormat="1" applyFont="1" applyFill="1" applyBorder="1" applyAlignment="1" applyProtection="1">
      <alignment horizontal="right" vertical="center"/>
      <protection hidden="1"/>
    </xf>
    <xf numFmtId="4" fontId="14" fillId="0" borderId="57" xfId="1" applyNumberFormat="1" applyFont="1" applyFill="1" applyBorder="1" applyAlignment="1" applyProtection="1">
      <alignment horizontal="right" vertical="center"/>
      <protection hidden="1"/>
    </xf>
    <xf numFmtId="4" fontId="7" fillId="0" borderId="9" xfId="1" applyNumberFormat="1" applyFont="1" applyFill="1" applyBorder="1" applyAlignment="1" applyProtection="1">
      <alignment horizontal="center" vertical="center"/>
      <protection hidden="1"/>
    </xf>
    <xf numFmtId="4" fontId="7" fillId="0" borderId="11" xfId="1" applyNumberFormat="1" applyFont="1" applyFill="1" applyBorder="1" applyAlignment="1" applyProtection="1">
      <alignment horizontal="right" vertical="center"/>
      <protection hidden="1"/>
    </xf>
    <xf numFmtId="4" fontId="7" fillId="0" borderId="57" xfId="1" applyNumberFormat="1" applyFont="1" applyFill="1" applyBorder="1" applyAlignment="1" applyProtection="1">
      <alignment horizontal="right" vertical="center"/>
      <protection hidden="1"/>
    </xf>
    <xf numFmtId="4" fontId="7" fillId="5" borderId="5" xfId="1" applyNumberFormat="1" applyFont="1" applyFill="1" applyBorder="1" applyAlignment="1" applyProtection="1">
      <alignment horizontal="center" vertical="center"/>
      <protection hidden="1"/>
    </xf>
    <xf numFmtId="4" fontId="7" fillId="5" borderId="6" xfId="1" applyNumberFormat="1" applyFont="1" applyFill="1" applyBorder="1" applyAlignment="1" applyProtection="1">
      <alignment horizontal="right" vertical="center"/>
      <protection hidden="1"/>
    </xf>
    <xf numFmtId="4" fontId="7" fillId="5" borderId="56" xfId="1" applyNumberFormat="1" applyFont="1" applyFill="1" applyBorder="1" applyAlignment="1" applyProtection="1">
      <alignment horizontal="right" vertical="center"/>
      <protection hidden="1"/>
    </xf>
    <xf numFmtId="4" fontId="14" fillId="0" borderId="12" xfId="1" applyNumberFormat="1" applyFont="1" applyFill="1" applyBorder="1" applyAlignment="1" applyProtection="1">
      <alignment horizontal="center" vertical="center"/>
      <protection hidden="1"/>
    </xf>
    <xf numFmtId="4" fontId="14" fillId="0" borderId="13" xfId="1" applyNumberFormat="1" applyFont="1" applyFill="1" applyBorder="1" applyAlignment="1" applyProtection="1">
      <alignment horizontal="right" vertical="center"/>
      <protection hidden="1"/>
    </xf>
    <xf numFmtId="4" fontId="14" fillId="0" borderId="59" xfId="1" applyNumberFormat="1" applyFont="1" applyFill="1" applyBorder="1" applyAlignment="1" applyProtection="1">
      <alignment horizontal="right" vertical="center"/>
      <protection hidden="1"/>
    </xf>
    <xf numFmtId="4" fontId="7" fillId="5" borderId="9" xfId="1" applyNumberFormat="1" applyFont="1" applyFill="1" applyBorder="1" applyAlignment="1" applyProtection="1">
      <alignment horizontal="center" vertical="center"/>
      <protection hidden="1"/>
    </xf>
    <xf numFmtId="4" fontId="7" fillId="5" borderId="11" xfId="1" applyNumberFormat="1" applyFont="1" applyFill="1" applyBorder="1" applyAlignment="1" applyProtection="1">
      <alignment horizontal="right" vertical="center"/>
      <protection hidden="1"/>
    </xf>
    <xf numFmtId="4" fontId="7" fillId="5" borderId="57" xfId="1" applyNumberFormat="1" applyFont="1" applyFill="1" applyBorder="1" applyAlignment="1" applyProtection="1">
      <alignment horizontal="right" vertical="center"/>
      <protection hidden="1"/>
    </xf>
    <xf numFmtId="4" fontId="7" fillId="0" borderId="12" xfId="1" applyNumberFormat="1" applyFont="1" applyFill="1" applyBorder="1" applyAlignment="1" applyProtection="1">
      <alignment horizontal="center" vertical="center"/>
      <protection hidden="1"/>
    </xf>
    <xf numFmtId="4" fontId="7" fillId="0" borderId="13" xfId="1" applyNumberFormat="1" applyFont="1" applyFill="1" applyBorder="1" applyAlignment="1" applyProtection="1">
      <alignment horizontal="right" vertical="center"/>
      <protection hidden="1"/>
    </xf>
    <xf numFmtId="4" fontId="7" fillId="0" borderId="59" xfId="1" applyNumberFormat="1" applyFont="1" applyFill="1" applyBorder="1" applyAlignment="1" applyProtection="1">
      <alignment horizontal="right" vertical="center"/>
      <protection hidden="1"/>
    </xf>
    <xf numFmtId="4" fontId="8" fillId="0" borderId="12" xfId="1" applyNumberFormat="1" applyFont="1" applyFill="1" applyBorder="1" applyAlignment="1" applyProtection="1">
      <alignment horizontal="center" vertical="center"/>
      <protection hidden="1"/>
    </xf>
    <xf numFmtId="4" fontId="8" fillId="0" borderId="13" xfId="1" applyNumberFormat="1" applyFont="1" applyFill="1" applyBorder="1" applyAlignment="1" applyProtection="1">
      <alignment horizontal="right" vertical="center"/>
      <protection hidden="1"/>
    </xf>
    <xf numFmtId="4" fontId="8" fillId="0" borderId="59" xfId="1" applyNumberFormat="1" applyFont="1" applyFill="1" applyBorder="1" applyAlignment="1" applyProtection="1">
      <alignment horizontal="right" vertical="center"/>
      <protection hidden="1"/>
    </xf>
    <xf numFmtId="4" fontId="7" fillId="3" borderId="5" xfId="1" applyNumberFormat="1" applyFont="1" applyFill="1" applyBorder="1" applyAlignment="1" applyProtection="1">
      <alignment horizontal="center" vertical="center"/>
      <protection hidden="1"/>
    </xf>
    <xf numFmtId="4" fontId="7" fillId="3" borderId="6" xfId="1" applyNumberFormat="1" applyFont="1" applyFill="1" applyBorder="1" applyAlignment="1" applyProtection="1">
      <alignment horizontal="right" vertical="center"/>
      <protection hidden="1"/>
    </xf>
    <xf numFmtId="4" fontId="7" fillId="3" borderId="56" xfId="1" applyNumberFormat="1" applyFont="1" applyFill="1" applyBorder="1" applyAlignment="1" applyProtection="1">
      <alignment horizontal="right" vertical="center"/>
      <protection hidden="1"/>
    </xf>
    <xf numFmtId="4" fontId="8" fillId="0" borderId="5" xfId="1" applyNumberFormat="1" applyFont="1" applyFill="1" applyBorder="1" applyAlignment="1" applyProtection="1">
      <alignment horizontal="center" vertical="center"/>
      <protection hidden="1"/>
    </xf>
    <xf numFmtId="4" fontId="8" fillId="0" borderId="5" xfId="1" applyNumberFormat="1" applyFont="1" applyFill="1" applyBorder="1" applyAlignment="1" applyProtection="1">
      <alignment horizontal="right" vertical="center"/>
      <protection hidden="1"/>
    </xf>
    <xf numFmtId="4" fontId="8" fillId="0" borderId="56" xfId="1" applyNumberFormat="1" applyFont="1" applyFill="1" applyBorder="1" applyAlignment="1" applyProtection="1">
      <alignment horizontal="right" vertical="center"/>
      <protection hidden="1"/>
    </xf>
    <xf numFmtId="4" fontId="4" fillId="4" borderId="24" xfId="1" applyNumberFormat="1" applyFont="1" applyFill="1" applyBorder="1" applyAlignment="1" applyProtection="1">
      <protection hidden="1"/>
    </xf>
    <xf numFmtId="4" fontId="4" fillId="4" borderId="60" xfId="1" applyNumberFormat="1" applyFont="1" applyFill="1" applyBorder="1" applyAlignment="1" applyProtection="1">
      <protection hidden="1"/>
    </xf>
    <xf numFmtId="4" fontId="4" fillId="4" borderId="44" xfId="1" applyNumberFormat="1" applyFont="1" applyFill="1" applyBorder="1" applyAlignment="1" applyProtection="1">
      <protection hidden="1"/>
    </xf>
    <xf numFmtId="4" fontId="4" fillId="4" borderId="61" xfId="1" applyNumberFormat="1" applyFont="1" applyFill="1" applyBorder="1" applyAlignment="1" applyProtection="1">
      <protection hidden="1"/>
    </xf>
    <xf numFmtId="173" fontId="8" fillId="0" borderId="29" xfId="1" applyNumberFormat="1" applyFont="1" applyFill="1" applyBorder="1" applyAlignment="1" applyProtection="1">
      <alignment horizontal="right" vertical="center"/>
      <protection hidden="1"/>
    </xf>
    <xf numFmtId="173" fontId="8" fillId="0" borderId="6" xfId="1" applyNumberFormat="1" applyFont="1" applyFill="1" applyBorder="1" applyAlignment="1" applyProtection="1">
      <alignment horizontal="right" vertical="center"/>
      <protection hidden="1"/>
    </xf>
    <xf numFmtId="173" fontId="8" fillId="0" borderId="11" xfId="1" applyNumberFormat="1" applyFont="1" applyFill="1" applyBorder="1" applyAlignment="1" applyProtection="1">
      <alignment horizontal="right" vertical="center"/>
      <protection hidden="1"/>
    </xf>
    <xf numFmtId="173" fontId="8" fillId="0" borderId="57" xfId="1" applyNumberFormat="1" applyFont="1" applyFill="1" applyBorder="1" applyAlignment="1" applyProtection="1">
      <alignment horizontal="right" vertical="center"/>
      <protection hidden="1"/>
    </xf>
    <xf numFmtId="173" fontId="13" fillId="4" borderId="47" xfId="1" applyNumberFormat="1" applyFont="1" applyFill="1" applyBorder="1" applyAlignment="1" applyProtection="1">
      <protection hidden="1"/>
    </xf>
    <xf numFmtId="173" fontId="13" fillId="4" borderId="62" xfId="1" applyNumberFormat="1" applyFont="1" applyFill="1" applyBorder="1" applyAlignment="1" applyProtection="1">
      <protection hidden="1"/>
    </xf>
    <xf numFmtId="173" fontId="8" fillId="0" borderId="18" xfId="1" applyNumberFormat="1" applyFont="1" applyFill="1" applyBorder="1" applyAlignment="1" applyProtection="1">
      <alignment horizontal="right" vertical="center"/>
      <protection hidden="1"/>
    </xf>
    <xf numFmtId="173" fontId="8" fillId="0" borderId="58" xfId="1" applyNumberFormat="1" applyFont="1" applyFill="1" applyBorder="1" applyAlignment="1" applyProtection="1">
      <alignment horizontal="right" vertical="center"/>
      <protection hidden="1"/>
    </xf>
    <xf numFmtId="173" fontId="14" fillId="0" borderId="11" xfId="1" applyNumberFormat="1" applyFont="1" applyFill="1" applyBorder="1" applyAlignment="1" applyProtection="1">
      <alignment horizontal="right" vertical="center"/>
      <protection hidden="1"/>
    </xf>
    <xf numFmtId="173" fontId="14" fillId="0" borderId="57" xfId="1" applyNumberFormat="1" applyFont="1" applyFill="1" applyBorder="1" applyAlignment="1" applyProtection="1">
      <alignment horizontal="right" vertical="center"/>
      <protection hidden="1"/>
    </xf>
    <xf numFmtId="173" fontId="7" fillId="0" borderId="11" xfId="1" applyNumberFormat="1" applyFont="1" applyFill="1" applyBorder="1" applyAlignment="1" applyProtection="1">
      <alignment horizontal="right" vertical="center"/>
      <protection hidden="1"/>
    </xf>
    <xf numFmtId="173" fontId="7" fillId="0" borderId="57" xfId="1" applyNumberFormat="1" applyFont="1" applyFill="1" applyBorder="1" applyAlignment="1" applyProtection="1">
      <alignment horizontal="right" vertical="center"/>
      <protection hidden="1"/>
    </xf>
    <xf numFmtId="173" fontId="14" fillId="0" borderId="13" xfId="1" applyNumberFormat="1" applyFont="1" applyFill="1" applyBorder="1" applyAlignment="1" applyProtection="1">
      <alignment horizontal="right" vertical="center"/>
      <protection hidden="1"/>
    </xf>
    <xf numFmtId="173" fontId="14" fillId="0" borderId="59" xfId="1" applyNumberFormat="1" applyFont="1" applyFill="1" applyBorder="1" applyAlignment="1" applyProtection="1">
      <alignment horizontal="right" vertical="center"/>
      <protection hidden="1"/>
    </xf>
    <xf numFmtId="173" fontId="7" fillId="0" borderId="13" xfId="1" applyNumberFormat="1" applyFont="1" applyFill="1" applyBorder="1" applyAlignment="1" applyProtection="1">
      <alignment horizontal="right" vertical="center"/>
      <protection hidden="1"/>
    </xf>
    <xf numFmtId="173" fontId="7" fillId="0" borderId="59" xfId="1" applyNumberFormat="1" applyFont="1" applyFill="1" applyBorder="1" applyAlignment="1" applyProtection="1">
      <alignment horizontal="right" vertical="center"/>
      <protection hidden="1"/>
    </xf>
    <xf numFmtId="173" fontId="8" fillId="0" borderId="13" xfId="1" applyNumberFormat="1" applyFont="1" applyFill="1" applyBorder="1" applyAlignment="1" applyProtection="1">
      <alignment horizontal="right" vertical="center"/>
      <protection hidden="1"/>
    </xf>
    <xf numFmtId="173" fontId="8" fillId="0" borderId="59" xfId="1" applyNumberFormat="1" applyFont="1" applyFill="1" applyBorder="1" applyAlignment="1" applyProtection="1">
      <alignment horizontal="right" vertical="center"/>
      <protection hidden="1"/>
    </xf>
    <xf numFmtId="173" fontId="11" fillId="0" borderId="44" xfId="1" applyNumberFormat="1" applyFont="1" applyFill="1" applyBorder="1" applyAlignment="1" applyProtection="1">
      <alignment horizontal="right" vertical="center"/>
      <protection hidden="1"/>
    </xf>
    <xf numFmtId="173" fontId="11" fillId="0" borderId="61" xfId="1" applyNumberFormat="1" applyFont="1" applyFill="1" applyBorder="1" applyAlignment="1" applyProtection="1">
      <alignment horizontal="right" vertical="center"/>
      <protection hidden="1"/>
    </xf>
    <xf numFmtId="173" fontId="8" fillId="4" borderId="44" xfId="1" applyNumberFormat="1" applyFont="1" applyFill="1" applyBorder="1" applyAlignment="1" applyProtection="1">
      <protection hidden="1"/>
    </xf>
    <xf numFmtId="2" fontId="8" fillId="3" borderId="19" xfId="1" applyNumberFormat="1" applyFont="1" applyFill="1" applyBorder="1" applyAlignment="1" applyProtection="1">
      <alignment horizontal="center" vertical="center"/>
      <protection hidden="1"/>
    </xf>
    <xf numFmtId="2" fontId="7" fillId="3" borderId="20" xfId="1" applyNumberFormat="1" applyFont="1" applyFill="1" applyBorder="1" applyAlignment="1" applyProtection="1">
      <alignment horizontal="center" vertical="center"/>
      <protection hidden="1"/>
    </xf>
    <xf numFmtId="2" fontId="8" fillId="3" borderId="18" xfId="1" applyNumberFormat="1" applyFont="1" applyFill="1" applyBorder="1" applyAlignment="1" applyProtection="1">
      <alignment horizontal="right" vertical="center"/>
      <protection hidden="1"/>
    </xf>
    <xf numFmtId="2" fontId="8" fillId="3" borderId="58" xfId="1" applyNumberFormat="1" applyFont="1" applyFill="1" applyBorder="1" applyAlignment="1" applyProtection="1">
      <alignment horizontal="right" vertical="center"/>
      <protection hidden="1"/>
    </xf>
    <xf numFmtId="2" fontId="7" fillId="3" borderId="9" xfId="1" applyNumberFormat="1" applyFont="1" applyFill="1" applyBorder="1" applyAlignment="1" applyProtection="1">
      <alignment horizontal="center" vertical="center"/>
      <protection hidden="1"/>
    </xf>
    <xf numFmtId="2" fontId="7" fillId="3" borderId="4" xfId="1" applyNumberFormat="1" applyFont="1" applyFill="1" applyBorder="1" applyAlignment="1" applyProtection="1">
      <alignment horizontal="center" vertical="center"/>
      <protection hidden="1"/>
    </xf>
    <xf numFmtId="2" fontId="7" fillId="3" borderId="11" xfId="1" applyNumberFormat="1" applyFont="1" applyFill="1" applyBorder="1" applyAlignment="1" applyProtection="1">
      <alignment horizontal="right" vertical="center"/>
      <protection hidden="1"/>
    </xf>
    <xf numFmtId="2" fontId="7" fillId="3" borderId="57" xfId="1" applyNumberFormat="1" applyFont="1" applyFill="1" applyBorder="1" applyAlignment="1" applyProtection="1">
      <alignment horizontal="right" vertical="center"/>
      <protection hidden="1"/>
    </xf>
    <xf numFmtId="2" fontId="7" fillId="3" borderId="5" xfId="1" applyNumberFormat="1" applyFont="1" applyFill="1" applyBorder="1" applyAlignment="1" applyProtection="1">
      <alignment horizontal="center" vertical="center"/>
      <protection hidden="1"/>
    </xf>
    <xf numFmtId="2" fontId="7" fillId="5" borderId="6" xfId="1" applyNumberFormat="1" applyFont="1" applyFill="1" applyBorder="1" applyAlignment="1" applyProtection="1">
      <alignment horizontal="right" vertical="center"/>
      <protection hidden="1"/>
    </xf>
    <xf numFmtId="2" fontId="7" fillId="5" borderId="56" xfId="1" applyNumberFormat="1" applyFont="1" applyFill="1" applyBorder="1" applyAlignment="1" applyProtection="1">
      <alignment horizontal="right" vertical="center"/>
      <protection hidden="1"/>
    </xf>
    <xf numFmtId="2" fontId="7" fillId="3" borderId="12" xfId="1" applyNumberFormat="1" applyFont="1" applyFill="1" applyBorder="1" applyAlignment="1" applyProtection="1">
      <alignment horizontal="center" vertical="center"/>
      <protection hidden="1"/>
    </xf>
    <xf numFmtId="2" fontId="7" fillId="3" borderId="13" xfId="1" applyNumberFormat="1" applyFont="1" applyFill="1" applyBorder="1" applyAlignment="1" applyProtection="1">
      <alignment horizontal="right" vertical="center"/>
      <protection hidden="1"/>
    </xf>
    <xf numFmtId="2" fontId="7" fillId="3" borderId="59" xfId="1" applyNumberFormat="1" applyFont="1" applyFill="1" applyBorder="1" applyAlignment="1" applyProtection="1">
      <alignment horizontal="right" vertical="center"/>
      <protection hidden="1"/>
    </xf>
    <xf numFmtId="2" fontId="7" fillId="5" borderId="11" xfId="1" applyNumberFormat="1" applyFont="1" applyFill="1" applyBorder="1" applyAlignment="1" applyProtection="1">
      <alignment horizontal="right" vertical="center"/>
      <protection hidden="1"/>
    </xf>
    <xf numFmtId="2" fontId="7" fillId="5" borderId="57" xfId="1" applyNumberFormat="1" applyFont="1" applyFill="1" applyBorder="1" applyAlignment="1" applyProtection="1">
      <alignment horizontal="right" vertical="center"/>
      <protection hidden="1"/>
    </xf>
    <xf numFmtId="2" fontId="8" fillId="3" borderId="12" xfId="1" applyNumberFormat="1" applyFont="1" applyFill="1" applyBorder="1" applyAlignment="1" applyProtection="1">
      <alignment horizontal="center" vertical="center"/>
      <protection hidden="1"/>
    </xf>
    <xf numFmtId="2" fontId="8" fillId="3" borderId="13" xfId="1" applyNumberFormat="1" applyFont="1" applyFill="1" applyBorder="1" applyAlignment="1" applyProtection="1">
      <alignment horizontal="right" vertical="center"/>
      <protection hidden="1"/>
    </xf>
    <xf numFmtId="2" fontId="8" fillId="3" borderId="59" xfId="1" applyNumberFormat="1" applyFont="1" applyFill="1" applyBorder="1" applyAlignment="1" applyProtection="1">
      <alignment horizontal="right" vertical="center"/>
      <protection hidden="1"/>
    </xf>
    <xf numFmtId="2" fontId="18" fillId="3" borderId="9" xfId="1" applyNumberFormat="1" applyFont="1" applyFill="1" applyBorder="1" applyAlignment="1" applyProtection="1">
      <alignment horizontal="center" vertical="center"/>
      <protection hidden="1"/>
    </xf>
    <xf numFmtId="2" fontId="18" fillId="3" borderId="12" xfId="1" applyNumberFormat="1" applyFont="1" applyFill="1" applyBorder="1" applyAlignment="1" applyProtection="1">
      <alignment horizontal="center" vertical="center"/>
      <protection hidden="1"/>
    </xf>
    <xf numFmtId="2" fontId="18" fillId="3" borderId="11" xfId="1" applyNumberFormat="1" applyFont="1" applyFill="1" applyBorder="1" applyAlignment="1" applyProtection="1">
      <alignment horizontal="right" vertical="center"/>
      <protection hidden="1"/>
    </xf>
    <xf numFmtId="2" fontId="18" fillId="3" borderId="57" xfId="1" applyNumberFormat="1" applyFont="1" applyFill="1" applyBorder="1" applyAlignment="1" applyProtection="1">
      <alignment horizontal="right" vertical="center"/>
      <protection hidden="1"/>
    </xf>
    <xf numFmtId="2" fontId="18" fillId="3" borderId="13" xfId="1" applyNumberFormat="1" applyFont="1" applyFill="1" applyBorder="1" applyAlignment="1" applyProtection="1">
      <alignment horizontal="right" vertical="center"/>
      <protection hidden="1"/>
    </xf>
    <xf numFmtId="2" fontId="18" fillId="3" borderId="59" xfId="1" applyNumberFormat="1" applyFont="1" applyFill="1" applyBorder="1" applyAlignment="1" applyProtection="1">
      <alignment horizontal="right" vertical="center"/>
      <protection hidden="1"/>
    </xf>
    <xf numFmtId="2" fontId="7" fillId="3" borderId="6" xfId="1" applyNumberFormat="1" applyFont="1" applyFill="1" applyBorder="1" applyAlignment="1" applyProtection="1">
      <alignment horizontal="right" vertical="center"/>
      <protection hidden="1"/>
    </xf>
    <xf numFmtId="2" fontId="7" fillId="3" borderId="56" xfId="1" applyNumberFormat="1" applyFont="1" applyFill="1" applyBorder="1" applyAlignment="1" applyProtection="1">
      <alignment horizontal="right" vertical="center"/>
      <protection hidden="1"/>
    </xf>
    <xf numFmtId="2" fontId="8" fillId="3" borderId="44" xfId="1" applyNumberFormat="1" applyFont="1" applyFill="1" applyBorder="1" applyAlignment="1" applyProtection="1">
      <alignment horizontal="center" vertical="center"/>
      <protection hidden="1"/>
    </xf>
    <xf numFmtId="2" fontId="7" fillId="3" borderId="42" xfId="1" applyNumberFormat="1" applyFont="1" applyFill="1" applyBorder="1" applyAlignment="1" applyProtection="1">
      <alignment horizontal="center" vertical="center"/>
      <protection hidden="1"/>
    </xf>
    <xf numFmtId="2" fontId="8" fillId="3" borderId="45" xfId="1" applyNumberFormat="1" applyFont="1" applyFill="1" applyBorder="1" applyAlignment="1" applyProtection="1">
      <alignment horizontal="right" vertical="center"/>
      <protection hidden="1"/>
    </xf>
    <xf numFmtId="2" fontId="8" fillId="3" borderId="61" xfId="1" applyNumberFormat="1" applyFont="1" applyFill="1" applyBorder="1" applyAlignment="1" applyProtection="1">
      <alignment horizontal="right" vertical="center"/>
      <protection hidden="1"/>
    </xf>
    <xf numFmtId="2" fontId="7" fillId="3" borderId="54" xfId="1" applyNumberFormat="1" applyFont="1" applyFill="1" applyBorder="1" applyAlignment="1" applyProtection="1">
      <protection hidden="1"/>
    </xf>
    <xf numFmtId="2" fontId="7" fillId="3" borderId="12" xfId="1" applyNumberFormat="1" applyFont="1" applyFill="1" applyBorder="1" applyAlignment="1" applyProtection="1">
      <protection hidden="1"/>
    </xf>
    <xf numFmtId="2" fontId="7" fillId="3" borderId="12" xfId="1" applyNumberFormat="1" applyFont="1" applyFill="1" applyBorder="1" applyAlignment="1" applyProtection="1">
      <alignment horizontal="right" vertical="center"/>
      <protection hidden="1"/>
    </xf>
    <xf numFmtId="2" fontId="7" fillId="3" borderId="3" xfId="1" applyNumberFormat="1" applyFont="1" applyFill="1" applyBorder="1" applyAlignment="1" applyProtection="1">
      <alignment horizontal="right" vertical="center"/>
      <protection hidden="1"/>
    </xf>
    <xf numFmtId="2" fontId="8" fillId="3" borderId="23" xfId="1" applyNumberFormat="1" applyFont="1" applyFill="1" applyBorder="1" applyAlignment="1" applyProtection="1">
      <protection hidden="1"/>
    </xf>
    <xf numFmtId="2" fontId="8" fillId="3" borderId="63" xfId="1" applyNumberFormat="1" applyFont="1" applyFill="1" applyBorder="1" applyAlignment="1" applyProtection="1">
      <protection hidden="1"/>
    </xf>
    <xf numFmtId="2" fontId="8" fillId="3" borderId="62" xfId="1" applyNumberFormat="1" applyFont="1" applyFill="1" applyBorder="1" applyAlignment="1" applyProtection="1">
      <protection hidden="1"/>
    </xf>
    <xf numFmtId="0" fontId="20" fillId="0" borderId="0" xfId="18" applyFill="1" applyProtection="1"/>
    <xf numFmtId="174" fontId="6" fillId="0" borderId="0" xfId="23" applyNumberFormat="1" applyFont="1" applyFill="1" applyAlignment="1" applyProtection="1"/>
    <xf numFmtId="174" fontId="11" fillId="0" borderId="0" xfId="23" applyNumberFormat="1" applyFont="1" applyFill="1" applyBorder="1" applyAlignment="1" applyProtection="1">
      <alignment horizontal="left" vertical="center"/>
    </xf>
    <xf numFmtId="174" fontId="11" fillId="0" borderId="0" xfId="23" applyNumberFormat="1" applyFont="1" applyFill="1" applyAlignment="1" applyProtection="1">
      <alignment horizontal="left" vertical="center"/>
    </xf>
    <xf numFmtId="0" fontId="21" fillId="0" borderId="0" xfId="18" applyFont="1" applyFill="1" applyProtection="1"/>
    <xf numFmtId="174" fontId="0" fillId="0" borderId="0" xfId="23" applyNumberFormat="1" applyFont="1" applyFill="1" applyProtection="1"/>
    <xf numFmtId="174" fontId="0" fillId="0" borderId="0" xfId="23" applyNumberFormat="1" applyFont="1" applyFill="1" applyProtection="1">
      <protection locked="0"/>
    </xf>
    <xf numFmtId="174" fontId="0" fillId="0" borderId="0" xfId="23" applyNumberFormat="1" applyFont="1" applyFill="1" applyAlignment="1" applyProtection="1">
      <alignment horizontal="right"/>
      <protection locked="0"/>
    </xf>
    <xf numFmtId="0" fontId="20" fillId="0" borderId="64" xfId="18" applyFill="1" applyBorder="1" applyAlignment="1" applyProtection="1">
      <alignment horizontal="center" vertical="center"/>
    </xf>
    <xf numFmtId="0" fontId="16" fillId="0" borderId="47" xfId="18" applyFont="1" applyFill="1" applyBorder="1" applyAlignment="1">
      <alignment horizontal="center" vertical="center" wrapText="1"/>
    </xf>
    <xf numFmtId="174" fontId="0" fillId="0" borderId="47" xfId="23" applyNumberFormat="1" applyFont="1" applyFill="1" applyBorder="1" applyAlignment="1" applyProtection="1">
      <alignment horizontal="center" vertical="center"/>
    </xf>
    <xf numFmtId="174" fontId="0" fillId="0" borderId="47" xfId="23" applyNumberFormat="1" applyFont="1" applyFill="1" applyBorder="1" applyAlignment="1" applyProtection="1">
      <alignment horizontal="center" vertical="center"/>
      <protection locked="0"/>
    </xf>
    <xf numFmtId="174" fontId="0" fillId="0" borderId="62" xfId="23" applyNumberFormat="1" applyFont="1" applyFill="1" applyBorder="1" applyAlignment="1" applyProtection="1">
      <alignment horizontal="center" vertical="center"/>
      <protection locked="0"/>
    </xf>
    <xf numFmtId="49" fontId="6" fillId="0" borderId="51" xfId="22" applyNumberFormat="1" applyFont="1" applyFill="1" applyBorder="1" applyAlignment="1">
      <alignment horizontal="center" vertical="top"/>
    </xf>
    <xf numFmtId="0" fontId="11" fillId="0" borderId="37" xfId="22" applyFont="1" applyFill="1" applyBorder="1" applyAlignment="1">
      <alignment vertical="top" wrapText="1"/>
    </xf>
    <xf numFmtId="174" fontId="11" fillId="0" borderId="37" xfId="23" applyNumberFormat="1" applyFont="1" applyFill="1" applyBorder="1" applyAlignment="1" applyProtection="1">
      <alignment vertical="top"/>
    </xf>
    <xf numFmtId="174" fontId="11" fillId="0" borderId="65" xfId="23" applyNumberFormat="1" applyFont="1" applyFill="1" applyBorder="1" applyAlignment="1" applyProtection="1">
      <alignment vertical="top"/>
    </xf>
    <xf numFmtId="49" fontId="6" fillId="6" borderId="48" xfId="22" applyNumberFormat="1" applyFont="1" applyFill="1" applyBorder="1" applyAlignment="1">
      <alignment horizontal="center" vertical="top"/>
    </xf>
    <xf numFmtId="0" fontId="11" fillId="6" borderId="5" xfId="22" applyFont="1" applyFill="1" applyBorder="1" applyAlignment="1">
      <alignment vertical="top" wrapText="1"/>
    </xf>
    <xf numFmtId="174" fontId="11" fillId="6" borderId="5" xfId="23" applyNumberFormat="1" applyFont="1" applyFill="1" applyBorder="1" applyAlignment="1" applyProtection="1">
      <alignment vertical="top"/>
    </xf>
    <xf numFmtId="174" fontId="11" fillId="6" borderId="56" xfId="23" applyNumberFormat="1" applyFont="1" applyFill="1" applyBorder="1" applyAlignment="1" applyProtection="1">
      <alignment vertical="top"/>
    </xf>
    <xf numFmtId="49" fontId="6" fillId="0" borderId="48" xfId="22" applyNumberFormat="1" applyFont="1" applyFill="1" applyBorder="1" applyAlignment="1">
      <alignment horizontal="center" vertical="top"/>
    </xf>
    <xf numFmtId="0" fontId="11" fillId="0" borderId="5" xfId="22" applyFont="1" applyFill="1" applyBorder="1" applyAlignment="1">
      <alignment vertical="top" wrapText="1"/>
    </xf>
    <xf numFmtId="174" fontId="11" fillId="0" borderId="5" xfId="23" applyNumberFormat="1" applyFont="1" applyFill="1" applyBorder="1" applyAlignment="1" applyProtection="1">
      <alignment vertical="top"/>
    </xf>
    <xf numFmtId="174" fontId="11" fillId="0" borderId="56" xfId="23" applyNumberFormat="1" applyFont="1" applyFill="1" applyBorder="1" applyAlignment="1" applyProtection="1">
      <alignment vertical="top"/>
    </xf>
    <xf numFmtId="174" fontId="11" fillId="0" borderId="5" xfId="23" applyNumberFormat="1" applyFont="1" applyFill="1" applyBorder="1" applyAlignment="1" applyProtection="1">
      <alignment vertical="top"/>
      <protection locked="0"/>
    </xf>
    <xf numFmtId="174" fontId="11" fillId="0" borderId="56" xfId="23" applyNumberFormat="1" applyFont="1" applyFill="1" applyBorder="1" applyAlignment="1" applyProtection="1">
      <alignment vertical="top"/>
      <protection locked="0"/>
    </xf>
    <xf numFmtId="174" fontId="11" fillId="6" borderId="5" xfId="23" applyNumberFormat="1" applyFont="1" applyFill="1" applyBorder="1" applyAlignment="1" applyProtection="1">
      <alignment vertical="top"/>
      <protection locked="0"/>
    </xf>
    <xf numFmtId="174" fontId="11" fillId="6" borderId="56" xfId="23" applyNumberFormat="1" applyFont="1" applyFill="1" applyBorder="1" applyAlignment="1" applyProtection="1">
      <alignment vertical="top"/>
      <protection locked="0"/>
    </xf>
    <xf numFmtId="49" fontId="6" fillId="0" borderId="48" xfId="22" applyNumberFormat="1" applyFont="1" applyBorder="1" applyAlignment="1">
      <alignment horizontal="center" vertical="top"/>
    </xf>
    <xf numFmtId="0" fontId="11" fillId="0" borderId="5" xfId="22" applyFont="1" applyBorder="1" applyAlignment="1">
      <alignment vertical="top" wrapText="1"/>
    </xf>
    <xf numFmtId="174" fontId="11" fillId="3" borderId="5" xfId="23" applyNumberFormat="1" applyFont="1" applyFill="1" applyBorder="1" applyAlignment="1" applyProtection="1">
      <alignment vertical="top"/>
    </xf>
    <xf numFmtId="174" fontId="11" fillId="3" borderId="56" xfId="23" applyNumberFormat="1" applyFont="1" applyFill="1" applyBorder="1" applyAlignment="1" applyProtection="1">
      <alignment vertical="top"/>
    </xf>
    <xf numFmtId="49" fontId="6" fillId="0" borderId="66" xfId="22" applyNumberFormat="1" applyFont="1" applyBorder="1" applyAlignment="1">
      <alignment horizontal="center" vertical="top"/>
    </xf>
    <xf numFmtId="0" fontId="11" fillId="0" borderId="60" xfId="22" applyFont="1" applyBorder="1" applyAlignment="1">
      <alignment vertical="top" wrapText="1"/>
    </xf>
    <xf numFmtId="174" fontId="11" fillId="0" borderId="60" xfId="23" applyNumberFormat="1" applyFont="1" applyFill="1" applyBorder="1" applyAlignment="1" applyProtection="1">
      <alignment vertical="top"/>
    </xf>
    <xf numFmtId="174" fontId="11" fillId="0" borderId="67" xfId="23" applyNumberFormat="1" applyFont="1" applyFill="1" applyBorder="1" applyAlignment="1" applyProtection="1">
      <alignment vertical="top"/>
    </xf>
    <xf numFmtId="0" fontId="20" fillId="0" borderId="0" xfId="18"/>
    <xf numFmtId="0" fontId="6" fillId="0" borderId="0" xfId="21" applyFont="1" applyFill="1" applyAlignment="1" applyProtection="1">
      <alignment horizontal="left"/>
    </xf>
    <xf numFmtId="0" fontId="8" fillId="0" borderId="0" xfId="18" applyFont="1" applyAlignment="1">
      <alignment horizontal="center"/>
    </xf>
    <xf numFmtId="0" fontId="21" fillId="0" borderId="0" xfId="18" applyFont="1"/>
    <xf numFmtId="0" fontId="7" fillId="0" borderId="5" xfId="18" applyFont="1" applyBorder="1" applyAlignment="1">
      <alignment horizontal="center" vertical="center" wrapText="1"/>
    </xf>
    <xf numFmtId="0" fontId="7" fillId="0" borderId="5" xfId="18" applyFont="1" applyBorder="1" applyAlignment="1">
      <alignment horizontal="justify" vertical="top" wrapText="1"/>
    </xf>
    <xf numFmtId="0" fontId="7" fillId="0" borderId="5" xfId="18" applyFont="1" applyBorder="1" applyAlignment="1">
      <alignment horizontal="center" wrapText="1"/>
    </xf>
    <xf numFmtId="0" fontId="8" fillId="0" borderId="5" xfId="18" applyFont="1" applyBorder="1" applyAlignment="1">
      <alignment horizontal="justify" vertical="top" wrapText="1"/>
    </xf>
    <xf numFmtId="0" fontId="8" fillId="0" borderId="5" xfId="18" applyFont="1" applyBorder="1" applyAlignment="1">
      <alignment horizontal="center" wrapText="1"/>
    </xf>
    <xf numFmtId="0" fontId="6" fillId="0" borderId="0" xfId="21" applyFont="1" applyFill="1" applyAlignment="1" applyProtection="1"/>
    <xf numFmtId="0" fontId="6" fillId="0" borderId="0" xfId="21" applyFont="1" applyFill="1" applyAlignment="1" applyProtection="1">
      <alignment wrapText="1"/>
    </xf>
    <xf numFmtId="0" fontId="7" fillId="0" borderId="0" xfId="18" applyFont="1" applyAlignment="1">
      <alignment horizontal="center"/>
    </xf>
    <xf numFmtId="0" fontId="7" fillId="0" borderId="5" xfId="18" applyFont="1" applyBorder="1" applyAlignment="1">
      <alignment horizontal="center" vertical="top" wrapText="1"/>
    </xf>
    <xf numFmtId="14" fontId="7" fillId="0" borderId="5" xfId="18" applyNumberFormat="1" applyFont="1" applyBorder="1" applyAlignment="1">
      <alignment horizontal="center" vertical="top" wrapText="1"/>
    </xf>
    <xf numFmtId="0" fontId="7" fillId="0" borderId="5" xfId="18" applyFont="1" applyBorder="1" applyAlignment="1">
      <alignment vertical="top" wrapText="1"/>
    </xf>
    <xf numFmtId="0" fontId="5" fillId="5" borderId="16" xfId="1" applyNumberFormat="1" applyFont="1" applyFill="1" applyBorder="1" applyAlignment="1" applyProtection="1">
      <protection hidden="1"/>
    </xf>
    <xf numFmtId="0" fontId="12" fillId="5" borderId="2" xfId="1" applyNumberFormat="1" applyFont="1" applyFill="1" applyBorder="1" applyAlignment="1" applyProtection="1">
      <protection hidden="1"/>
    </xf>
    <xf numFmtId="0" fontId="12" fillId="3" borderId="15" xfId="1" applyNumberFormat="1" applyFont="1" applyFill="1" applyBorder="1" applyAlignment="1" applyProtection="1">
      <alignment horizontal="center"/>
      <protection hidden="1"/>
    </xf>
    <xf numFmtId="0" fontId="5" fillId="0" borderId="41" xfId="1" applyNumberFormat="1" applyFont="1" applyFill="1" applyBorder="1" applyAlignment="1" applyProtection="1">
      <protection hidden="1"/>
    </xf>
    <xf numFmtId="0" fontId="12" fillId="0" borderId="24" xfId="1" applyNumberFormat="1" applyFont="1" applyFill="1" applyBorder="1" applyAlignment="1" applyProtection="1">
      <protection hidden="1"/>
    </xf>
    <xf numFmtId="0" fontId="12" fillId="0" borderId="68" xfId="1" applyNumberFormat="1" applyFont="1" applyFill="1" applyBorder="1" applyAlignment="1" applyProtection="1">
      <protection hidden="1"/>
    </xf>
    <xf numFmtId="0" fontId="6" fillId="0" borderId="0" xfId="21" applyFont="1" applyFill="1" applyProtection="1"/>
    <xf numFmtId="174" fontId="6" fillId="0" borderId="0" xfId="24" applyNumberFormat="1" applyFont="1" applyFill="1" applyProtection="1"/>
    <xf numFmtId="0" fontId="6" fillId="0" borderId="0" xfId="21" applyFont="1" applyFill="1" applyProtection="1">
      <protection locked="0"/>
    </xf>
    <xf numFmtId="0" fontId="6" fillId="0" borderId="0" xfId="21" applyFont="1"/>
    <xf numFmtId="0" fontId="6" fillId="0" borderId="0" xfId="21" applyFont="1" applyFill="1" applyAlignment="1" applyProtection="1">
      <protection locked="0"/>
    </xf>
    <xf numFmtId="174" fontId="6" fillId="0" borderId="0" xfId="24" applyNumberFormat="1" applyFont="1" applyFill="1" applyAlignment="1" applyProtection="1">
      <alignment horizontal="center"/>
      <protection locked="0"/>
    </xf>
    <xf numFmtId="174" fontId="6" fillId="0" borderId="0" xfId="24" applyNumberFormat="1" applyFont="1" applyFill="1" applyAlignment="1" applyProtection="1">
      <alignment horizontal="right"/>
      <protection locked="0"/>
    </xf>
    <xf numFmtId="0" fontId="23" fillId="0" borderId="69" xfId="21" applyFont="1" applyBorder="1" applyAlignment="1">
      <alignment horizontal="center" vertical="center" wrapText="1"/>
    </xf>
    <xf numFmtId="0" fontId="23" fillId="0" borderId="70" xfId="21" applyFont="1" applyBorder="1" applyAlignment="1">
      <alignment horizontal="center" vertical="center" wrapText="1"/>
    </xf>
    <xf numFmtId="0" fontId="24" fillId="7" borderId="51" xfId="21" applyFont="1" applyFill="1" applyBorder="1" applyAlignment="1">
      <alignment horizontal="center" vertical="center" wrapText="1"/>
    </xf>
    <xf numFmtId="0" fontId="24" fillId="7" borderId="37" xfId="21" applyFont="1" applyFill="1" applyBorder="1" applyAlignment="1">
      <alignment horizontal="center" vertical="center" wrapText="1"/>
    </xf>
    <xf numFmtId="0" fontId="24" fillId="7" borderId="65" xfId="21" applyFont="1" applyFill="1" applyBorder="1" applyAlignment="1">
      <alignment horizontal="center" vertical="center" wrapText="1"/>
    </xf>
    <xf numFmtId="0" fontId="4" fillId="0" borderId="0" xfId="21" applyFont="1"/>
    <xf numFmtId="0" fontId="24" fillId="0" borderId="48" xfId="21" applyFont="1" applyBorder="1" applyAlignment="1">
      <alignment horizontal="center" vertical="center" wrapText="1"/>
    </xf>
    <xf numFmtId="0" fontId="24" fillId="0" borderId="5" xfId="21" applyFont="1" applyBorder="1" applyAlignment="1">
      <alignment horizontal="left" vertical="top" wrapText="1"/>
    </xf>
    <xf numFmtId="0" fontId="24" fillId="0" borderId="5" xfId="21" applyFont="1" applyBorder="1" applyAlignment="1">
      <alignment horizontal="center" wrapText="1"/>
    </xf>
    <xf numFmtId="0" fontId="24" fillId="0" borderId="56" xfId="21" applyFont="1" applyBorder="1" applyAlignment="1">
      <alignment horizontal="center" wrapText="1"/>
    </xf>
    <xf numFmtId="0" fontId="23" fillId="0" borderId="48" xfId="21" applyFont="1" applyBorder="1" applyAlignment="1">
      <alignment horizontal="center" vertical="center" wrapText="1"/>
    </xf>
    <xf numFmtId="0" fontId="23" fillId="0" borderId="5" xfId="21" applyFont="1" applyBorder="1" applyAlignment="1">
      <alignment horizontal="left" vertical="top" wrapText="1"/>
    </xf>
    <xf numFmtId="0" fontId="23" fillId="0" borderId="5" xfId="21" applyFont="1" applyBorder="1" applyAlignment="1">
      <alignment horizontal="center" wrapText="1"/>
    </xf>
    <xf numFmtId="0" fontId="23" fillId="0" borderId="56" xfId="21" applyFont="1" applyBorder="1" applyAlignment="1">
      <alignment horizontal="center" wrapText="1"/>
    </xf>
    <xf numFmtId="49" fontId="4" fillId="3" borderId="48" xfId="21" applyNumberFormat="1" applyFont="1" applyFill="1" applyBorder="1" applyAlignment="1" applyProtection="1">
      <alignment horizontal="center"/>
    </xf>
    <xf numFmtId="0" fontId="4" fillId="3" borderId="5" xfId="21" applyNumberFormat="1" applyFont="1" applyFill="1" applyBorder="1" applyAlignment="1" applyProtection="1">
      <alignment horizontal="left" vertical="center" wrapText="1"/>
    </xf>
    <xf numFmtId="49" fontId="6" fillId="3" borderId="48" xfId="21" applyNumberFormat="1" applyFont="1" applyFill="1" applyBorder="1" applyAlignment="1" applyProtection="1">
      <alignment horizontal="center"/>
    </xf>
    <xf numFmtId="0" fontId="6" fillId="3" borderId="5" xfId="21" applyNumberFormat="1" applyFont="1" applyFill="1" applyBorder="1" applyAlignment="1" applyProtection="1">
      <alignment horizontal="left" vertical="center" wrapText="1"/>
    </xf>
    <xf numFmtId="49" fontId="6" fillId="0" borderId="48" xfId="21" applyNumberFormat="1" applyFont="1" applyFill="1" applyBorder="1" applyAlignment="1" applyProtection="1">
      <alignment horizontal="center"/>
    </xf>
    <xf numFmtId="0" fontId="6" fillId="0" borderId="5" xfId="21" applyNumberFormat="1" applyFont="1" applyFill="1" applyBorder="1" applyAlignment="1" applyProtection="1">
      <alignment horizontal="left" vertical="center" wrapText="1"/>
    </xf>
    <xf numFmtId="0" fontId="24" fillId="7" borderId="48" xfId="21" applyFont="1" applyFill="1" applyBorder="1" applyAlignment="1">
      <alignment horizontal="center" vertical="center" wrapText="1"/>
    </xf>
    <xf numFmtId="0" fontId="24" fillId="7" borderId="5" xfId="21" applyFont="1" applyFill="1" applyBorder="1" applyAlignment="1">
      <alignment horizontal="left" vertical="center" wrapText="1"/>
    </xf>
    <xf numFmtId="0" fontId="24" fillId="7" borderId="5" xfId="21" applyFont="1" applyFill="1" applyBorder="1" applyAlignment="1">
      <alignment horizontal="center" vertical="center" wrapText="1"/>
    </xf>
    <xf numFmtId="0" fontId="25" fillId="0" borderId="5" xfId="21" applyFont="1" applyBorder="1" applyAlignment="1">
      <alignment horizontal="left" vertical="top" wrapText="1"/>
    </xf>
    <xf numFmtId="0" fontId="25" fillId="0" borderId="5" xfId="21" applyFont="1" applyBorder="1" applyAlignment="1">
      <alignment horizontal="center" wrapText="1"/>
    </xf>
    <xf numFmtId="0" fontId="25" fillId="0" borderId="56" xfId="21" applyFont="1" applyBorder="1" applyAlignment="1">
      <alignment horizontal="center" wrapText="1"/>
    </xf>
    <xf numFmtId="49" fontId="6" fillId="0" borderId="48" xfId="21" applyNumberFormat="1" applyFont="1" applyBorder="1" applyAlignment="1" applyProtection="1">
      <alignment horizontal="center"/>
    </xf>
    <xf numFmtId="0" fontId="6" fillId="0" borderId="5" xfId="21" applyFont="1" applyBorder="1" applyAlignment="1">
      <alignment horizontal="left" vertical="top" wrapText="1"/>
    </xf>
    <xf numFmtId="0" fontId="6" fillId="3" borderId="5" xfId="18" applyFont="1" applyFill="1" applyBorder="1" applyAlignment="1">
      <alignment vertical="top" wrapText="1"/>
    </xf>
    <xf numFmtId="0" fontId="25" fillId="0" borderId="48" xfId="21" applyFont="1" applyBorder="1" applyAlignment="1">
      <alignment horizontal="center" vertical="center" wrapText="1"/>
    </xf>
    <xf numFmtId="0" fontId="23" fillId="0" borderId="66" xfId="21" applyFont="1" applyBorder="1" applyAlignment="1">
      <alignment horizontal="center" vertical="center" wrapText="1"/>
    </xf>
    <xf numFmtId="0" fontId="24" fillId="0" borderId="60" xfId="21" applyFont="1" applyBorder="1" applyAlignment="1">
      <alignment wrapText="1"/>
    </xf>
    <xf numFmtId="0" fontId="24" fillId="0" borderId="60" xfId="21" applyFont="1" applyBorder="1" applyAlignment="1">
      <alignment horizontal="center" wrapText="1"/>
    </xf>
    <xf numFmtId="0" fontId="24" fillId="0" borderId="67" xfId="21" applyFont="1" applyBorder="1" applyAlignment="1">
      <alignment horizontal="center" wrapText="1"/>
    </xf>
    <xf numFmtId="0" fontId="6" fillId="0" borderId="0" xfId="21" applyFont="1" applyAlignment="1">
      <alignment vertical="center"/>
    </xf>
    <xf numFmtId="170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70" fontId="7" fillId="0" borderId="48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5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6" xfId="1" applyNumberFormat="1" applyFont="1" applyFill="1" applyBorder="1" applyAlignment="1" applyProtection="1">
      <alignment horizontal="left" vertical="center" wrapText="1"/>
      <protection hidden="1"/>
    </xf>
    <xf numFmtId="168" fontId="8" fillId="0" borderId="4" xfId="1" applyNumberFormat="1" applyFont="1" applyFill="1" applyBorder="1" applyAlignment="1" applyProtection="1">
      <alignment horizontal="center" vertical="center"/>
      <protection hidden="1"/>
    </xf>
    <xf numFmtId="166" fontId="8" fillId="0" borderId="6" xfId="1" applyNumberFormat="1" applyFont="1" applyFill="1" applyBorder="1" applyAlignment="1" applyProtection="1">
      <alignment horizontal="center" vertical="center"/>
      <protection hidden="1"/>
    </xf>
    <xf numFmtId="169" fontId="15" fillId="0" borderId="38" xfId="1" applyNumberFormat="1" applyFont="1" applyFill="1" applyBorder="1" applyAlignment="1" applyProtection="1">
      <alignment horizontal="center" vertical="center"/>
      <protection hidden="1"/>
    </xf>
    <xf numFmtId="4" fontId="15" fillId="0" borderId="38" xfId="1" applyNumberFormat="1" applyFont="1" applyFill="1" applyBorder="1" applyAlignment="1" applyProtection="1">
      <alignment horizontal="center" vertical="center"/>
      <protection hidden="1"/>
    </xf>
    <xf numFmtId="169" fontId="6" fillId="0" borderId="5" xfId="1" applyNumberFormat="1" applyFont="1" applyFill="1" applyBorder="1" applyAlignment="1" applyProtection="1">
      <alignment horizontal="center" vertical="center"/>
      <protection hidden="1"/>
    </xf>
    <xf numFmtId="4" fontId="6" fillId="0" borderId="5" xfId="1" applyNumberFormat="1" applyFont="1" applyFill="1" applyBorder="1" applyAlignment="1" applyProtection="1">
      <alignment horizontal="center" vertical="center"/>
      <protection hidden="1"/>
    </xf>
    <xf numFmtId="4" fontId="7" fillId="5" borderId="5" xfId="1" applyNumberFormat="1" applyFont="1" applyFill="1" applyBorder="1" applyAlignment="1" applyProtection="1">
      <alignment horizontal="right" vertical="center"/>
      <protection hidden="1"/>
    </xf>
    <xf numFmtId="4" fontId="7" fillId="0" borderId="5" xfId="1" applyNumberFormat="1" applyFont="1" applyFill="1" applyBorder="1" applyAlignment="1" applyProtection="1">
      <alignment horizontal="center" vertical="center"/>
      <protection hidden="1"/>
    </xf>
    <xf numFmtId="4" fontId="7" fillId="0" borderId="6" xfId="1" applyNumberFormat="1" applyFont="1" applyFill="1" applyBorder="1" applyAlignment="1" applyProtection="1">
      <alignment horizontal="right" vertical="center"/>
      <protection hidden="1"/>
    </xf>
    <xf numFmtId="171" fontId="14" fillId="2" borderId="8" xfId="1" applyNumberFormat="1" applyFont="1" applyFill="1" applyBorder="1" applyAlignment="1" applyProtection="1">
      <alignment horizontal="left" vertical="center" wrapText="1"/>
      <protection hidden="1"/>
    </xf>
    <xf numFmtId="166" fontId="14" fillId="0" borderId="8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11" xfId="1" applyNumberFormat="1" applyFont="1" applyFill="1" applyBorder="1" applyAlignment="1" applyProtection="1">
      <alignment horizontal="left" vertical="center" wrapText="1"/>
      <protection hidden="1"/>
    </xf>
    <xf numFmtId="166" fontId="8" fillId="0" borderId="12" xfId="1" applyNumberFormat="1" applyFont="1" applyFill="1" applyBorder="1" applyAlignment="1" applyProtection="1">
      <alignment horizontal="left" vertical="center" wrapText="1"/>
      <protection hidden="1"/>
    </xf>
    <xf numFmtId="169" fontId="4" fillId="0" borderId="4" xfId="1" applyNumberFormat="1" applyFont="1" applyFill="1" applyBorder="1" applyAlignment="1" applyProtection="1">
      <alignment horizontal="center" vertical="center"/>
      <protection hidden="1"/>
    </xf>
    <xf numFmtId="1" fontId="8" fillId="0" borderId="4" xfId="1" applyNumberFormat="1" applyFont="1" applyFill="1" applyBorder="1" applyAlignment="1" applyProtection="1">
      <alignment horizontal="center" vertical="center"/>
      <protection hidden="1"/>
    </xf>
    <xf numFmtId="167" fontId="8" fillId="0" borderId="4" xfId="1" applyNumberFormat="1" applyFont="1" applyFill="1" applyBorder="1" applyAlignment="1" applyProtection="1">
      <alignment horizontal="center" vertical="center"/>
      <protection hidden="1"/>
    </xf>
    <xf numFmtId="4" fontId="4" fillId="0" borderId="4" xfId="1" applyNumberFormat="1" applyFont="1" applyFill="1" applyBorder="1" applyAlignment="1" applyProtection="1">
      <alignment horizontal="center" vertical="center"/>
      <protection hidden="1"/>
    </xf>
    <xf numFmtId="4" fontId="8" fillId="0" borderId="6" xfId="1" applyNumberFormat="1" applyFont="1" applyFill="1" applyBorder="1" applyAlignment="1" applyProtection="1">
      <alignment horizontal="right" vertical="center"/>
      <protection hidden="1"/>
    </xf>
    <xf numFmtId="0" fontId="5" fillId="0" borderId="0" xfId="1" applyNumberFormat="1" applyFont="1" applyFill="1" applyAlignment="1" applyProtection="1">
      <alignment horizontal="right" vertical="center"/>
      <protection hidden="1"/>
    </xf>
    <xf numFmtId="0" fontId="12" fillId="0" borderId="0" xfId="1" applyFont="1"/>
    <xf numFmtId="0" fontId="28" fillId="3" borderId="5" xfId="18" applyFont="1" applyFill="1" applyBorder="1" applyAlignment="1">
      <alignment vertical="top" wrapText="1"/>
    </xf>
    <xf numFmtId="169" fontId="7" fillId="0" borderId="9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1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3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6" xfId="1" applyNumberFormat="1" applyFont="1" applyFill="1" applyBorder="1" applyAlignment="1" applyProtection="1">
      <alignment horizontal="center" vertical="center"/>
      <protection hidden="1"/>
    </xf>
    <xf numFmtId="169" fontId="7" fillId="0" borderId="9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1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3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6" xfId="1" applyNumberFormat="1" applyFont="1" applyFill="1" applyBorder="1" applyAlignment="1" applyProtection="1">
      <alignment horizontal="center" vertical="center"/>
      <protection hidden="1"/>
    </xf>
    <xf numFmtId="4" fontId="7" fillId="8" borderId="11" xfId="1" applyNumberFormat="1" applyFont="1" applyFill="1" applyBorder="1" applyAlignment="1" applyProtection="1">
      <alignment horizontal="right" vertical="center"/>
      <protection hidden="1"/>
    </xf>
    <xf numFmtId="4" fontId="7" fillId="8" borderId="57" xfId="1" applyNumberFormat="1" applyFont="1" applyFill="1" applyBorder="1" applyAlignment="1" applyProtection="1">
      <alignment horizontal="right" vertical="center"/>
      <protection hidden="1"/>
    </xf>
    <xf numFmtId="170" fontId="7" fillId="0" borderId="48" xfId="1" applyNumberFormat="1" applyFont="1" applyFill="1" applyBorder="1" applyAlignment="1" applyProtection="1">
      <alignment horizontal="left" vertical="center" wrapText="1"/>
      <protection hidden="1"/>
    </xf>
    <xf numFmtId="170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5" xfId="1" applyNumberFormat="1" applyFont="1" applyFill="1" applyBorder="1" applyAlignment="1" applyProtection="1">
      <alignment horizontal="center" vertical="center"/>
      <protection hidden="1"/>
    </xf>
    <xf numFmtId="166" fontId="7" fillId="0" borderId="6" xfId="1" applyNumberFormat="1" applyFont="1" applyFill="1" applyBorder="1" applyAlignment="1" applyProtection="1">
      <alignment horizontal="center" vertical="center"/>
      <protection hidden="1"/>
    </xf>
    <xf numFmtId="170" fontId="8" fillId="0" borderId="8" xfId="1" applyNumberFormat="1" applyFont="1" applyFill="1" applyBorder="1" applyAlignment="1" applyProtection="1">
      <alignment horizontal="left" vertical="center" wrapText="1"/>
      <protection hidden="1"/>
    </xf>
    <xf numFmtId="0" fontId="6" fillId="0" borderId="0" xfId="21" applyFont="1" applyFill="1" applyAlignment="1" applyProtection="1">
      <alignment horizontal="center" wrapText="1"/>
    </xf>
    <xf numFmtId="0" fontId="6" fillId="0" borderId="0" xfId="21" applyFont="1" applyFill="1" applyAlignment="1" applyProtection="1">
      <alignment horizontal="center" vertical="center"/>
      <protection locked="0"/>
    </xf>
    <xf numFmtId="0" fontId="6" fillId="0" borderId="0" xfId="21" applyFont="1" applyFill="1" applyAlignment="1" applyProtection="1">
      <alignment horizontal="center" vertical="center"/>
    </xf>
    <xf numFmtId="174" fontId="11" fillId="0" borderId="0" xfId="23" applyNumberFormat="1" applyFont="1" applyFill="1" applyBorder="1" applyAlignment="1" applyProtection="1">
      <alignment horizontal="left" vertical="center" wrapText="1"/>
    </xf>
    <xf numFmtId="0" fontId="7" fillId="0" borderId="0" xfId="18" applyFont="1" applyFill="1" applyAlignment="1" applyProtection="1">
      <alignment horizontal="center"/>
    </xf>
    <xf numFmtId="0" fontId="11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4" xfId="1" applyNumberFormat="1" applyFont="1" applyFill="1" applyBorder="1" applyAlignment="1" applyProtection="1">
      <alignment horizontal="center" vertical="center"/>
      <protection hidden="1"/>
    </xf>
    <xf numFmtId="166" fontId="9" fillId="0" borderId="55" xfId="1" applyNumberFormat="1" applyFont="1" applyFill="1" applyBorder="1" applyAlignment="1" applyProtection="1">
      <alignment horizontal="left" vertical="center" wrapText="1"/>
      <protection hidden="1"/>
    </xf>
    <xf numFmtId="166" fontId="9" fillId="0" borderId="71" xfId="1" applyNumberFormat="1" applyFont="1" applyFill="1" applyBorder="1" applyAlignment="1" applyProtection="1">
      <alignment horizontal="left" vertical="center" wrapText="1"/>
      <protection hidden="1"/>
    </xf>
    <xf numFmtId="166" fontId="9" fillId="0" borderId="2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5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9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11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9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11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12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13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5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9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1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5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6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2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13" xfId="1" applyNumberFormat="1" applyFont="1" applyFill="1" applyBorder="1" applyAlignment="1" applyProtection="1">
      <alignment horizontal="left" vertical="center" wrapText="1"/>
      <protection hidden="1"/>
    </xf>
    <xf numFmtId="170" fontId="14" fillId="0" borderId="5" xfId="1" applyNumberFormat="1" applyFont="1" applyFill="1" applyBorder="1" applyAlignment="1" applyProtection="1">
      <alignment horizontal="left" vertical="center" wrapText="1"/>
      <protection hidden="1"/>
    </xf>
    <xf numFmtId="170" fontId="14" fillId="0" borderId="9" xfId="1" applyNumberFormat="1" applyFont="1" applyFill="1" applyBorder="1" applyAlignment="1" applyProtection="1">
      <alignment horizontal="left" vertical="center" wrapText="1"/>
      <protection hidden="1"/>
    </xf>
    <xf numFmtId="170" fontId="14" fillId="0" borderId="11" xfId="1" applyNumberFormat="1" applyFont="1" applyFill="1" applyBorder="1" applyAlignment="1" applyProtection="1">
      <alignment horizontal="left" vertical="center" wrapText="1"/>
      <protection hidden="1"/>
    </xf>
    <xf numFmtId="170" fontId="14" fillId="0" borderId="12" xfId="1" applyNumberFormat="1" applyFont="1" applyFill="1" applyBorder="1" applyAlignment="1" applyProtection="1">
      <alignment horizontal="left" vertical="center" wrapText="1"/>
      <protection hidden="1"/>
    </xf>
    <xf numFmtId="170" fontId="14" fillId="0" borderId="13" xfId="1" applyNumberFormat="1" applyFont="1" applyFill="1" applyBorder="1" applyAlignment="1" applyProtection="1">
      <alignment horizontal="left" vertical="center" wrapText="1"/>
      <protection hidden="1"/>
    </xf>
    <xf numFmtId="168" fontId="8" fillId="0" borderId="6" xfId="1" applyNumberFormat="1" applyFont="1" applyFill="1" applyBorder="1" applyAlignment="1" applyProtection="1">
      <alignment horizontal="center" vertical="center"/>
      <protection hidden="1"/>
    </xf>
    <xf numFmtId="168" fontId="8" fillId="0" borderId="4" xfId="1" applyNumberFormat="1" applyFont="1" applyFill="1" applyBorder="1" applyAlignment="1" applyProtection="1">
      <alignment horizontal="center" vertical="center"/>
      <protection hidden="1"/>
    </xf>
    <xf numFmtId="168" fontId="8" fillId="0" borderId="34" xfId="1" applyNumberFormat="1" applyFont="1" applyFill="1" applyBorder="1" applyAlignment="1" applyProtection="1">
      <alignment horizontal="center" vertical="center"/>
      <protection hidden="1"/>
    </xf>
    <xf numFmtId="170" fontId="7" fillId="0" borderId="48" xfId="1" applyNumberFormat="1" applyFont="1" applyFill="1" applyBorder="1" applyAlignment="1" applyProtection="1">
      <alignment horizontal="left" vertical="center" wrapText="1"/>
      <protection hidden="1"/>
    </xf>
    <xf numFmtId="170" fontId="7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7" fillId="0" borderId="5" xfId="1" applyNumberFormat="1" applyFont="1" applyFill="1" applyBorder="1" applyAlignment="1" applyProtection="1">
      <alignment horizontal="center" vertical="center"/>
      <protection hidden="1"/>
    </xf>
    <xf numFmtId="166" fontId="7" fillId="0" borderId="6" xfId="1" applyNumberFormat="1" applyFont="1" applyFill="1" applyBorder="1" applyAlignment="1" applyProtection="1">
      <alignment horizontal="center" vertical="center"/>
      <protection hidden="1"/>
    </xf>
    <xf numFmtId="170" fontId="8" fillId="0" borderId="48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49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52" xfId="1" applyNumberFormat="1" applyFont="1" applyFill="1" applyBorder="1" applyAlignment="1" applyProtection="1">
      <alignment horizontal="left" vertical="center" wrapText="1"/>
      <protection hidden="1"/>
    </xf>
    <xf numFmtId="166" fontId="8" fillId="0" borderId="9" xfId="1" applyNumberFormat="1" applyFont="1" applyFill="1" applyBorder="1" applyAlignment="1" applyProtection="1">
      <alignment horizontal="center" vertical="center"/>
      <protection hidden="1"/>
    </xf>
    <xf numFmtId="166" fontId="8" fillId="0" borderId="11" xfId="1" applyNumberFormat="1" applyFont="1" applyFill="1" applyBorder="1" applyAlignment="1" applyProtection="1">
      <alignment horizontal="center" vertical="center"/>
      <protection hidden="1"/>
    </xf>
    <xf numFmtId="170" fontId="8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8" fillId="0" borderId="5" xfId="1" applyNumberFormat="1" applyFont="1" applyFill="1" applyBorder="1" applyAlignment="1" applyProtection="1">
      <alignment horizontal="center" vertical="center"/>
      <protection hidden="1"/>
    </xf>
    <xf numFmtId="166" fontId="8" fillId="0" borderId="6" xfId="1" applyNumberFormat="1" applyFont="1" applyFill="1" applyBorder="1" applyAlignment="1" applyProtection="1">
      <alignment horizontal="center" vertical="center"/>
      <protection hidden="1"/>
    </xf>
    <xf numFmtId="0" fontId="11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14" xfId="1" applyNumberFormat="1" applyFont="1" applyFill="1" applyBorder="1" applyAlignment="1" applyProtection="1">
      <alignment horizontal="center" vertical="center"/>
      <protection hidden="1"/>
    </xf>
    <xf numFmtId="170" fontId="8" fillId="0" borderId="55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28" xfId="1" applyNumberFormat="1" applyFont="1" applyFill="1" applyBorder="1" applyAlignment="1" applyProtection="1">
      <alignment horizontal="left" vertical="center" wrapText="1"/>
      <protection hidden="1"/>
    </xf>
    <xf numFmtId="166" fontId="8" fillId="0" borderId="30" xfId="1" applyNumberFormat="1" applyFont="1" applyFill="1" applyBorder="1" applyAlignment="1" applyProtection="1">
      <alignment horizontal="center" vertical="center"/>
      <protection hidden="1"/>
    </xf>
    <xf numFmtId="166" fontId="8" fillId="0" borderId="29" xfId="1" applyNumberFormat="1" applyFont="1" applyFill="1" applyBorder="1" applyAlignment="1" applyProtection="1">
      <alignment horizontal="center" vertical="center"/>
      <protection hidden="1"/>
    </xf>
    <xf numFmtId="0" fontId="7" fillId="0" borderId="14" xfId="1" applyNumberFormat="1" applyFont="1" applyFill="1" applyBorder="1" applyAlignment="1" applyProtection="1">
      <alignment horizontal="center" vertical="center"/>
      <protection hidden="1"/>
    </xf>
    <xf numFmtId="170" fontId="8" fillId="0" borderId="19" xfId="1" applyNumberFormat="1" applyFont="1" applyFill="1" applyBorder="1" applyAlignment="1" applyProtection="1">
      <alignment horizontal="left" vertical="center" wrapText="1"/>
      <protection hidden="1"/>
    </xf>
    <xf numFmtId="170" fontId="8" fillId="0" borderId="18" xfId="1" applyNumberFormat="1" applyFont="1" applyFill="1" applyBorder="1" applyAlignment="1" applyProtection="1">
      <alignment horizontal="left" vertical="center" wrapText="1"/>
      <protection hidden="1"/>
    </xf>
    <xf numFmtId="170" fontId="9" fillId="0" borderId="5" xfId="1" applyNumberFormat="1" applyFont="1" applyFill="1" applyBorder="1" applyAlignment="1" applyProtection="1">
      <alignment horizontal="left" vertical="center" wrapText="1"/>
      <protection hidden="1"/>
    </xf>
    <xf numFmtId="170" fontId="9" fillId="0" borderId="9" xfId="1" applyNumberFormat="1" applyFont="1" applyFill="1" applyBorder="1" applyAlignment="1" applyProtection="1">
      <alignment horizontal="left" vertical="center" wrapText="1"/>
      <protection hidden="1"/>
    </xf>
    <xf numFmtId="170" fontId="9" fillId="0" borderId="12" xfId="1" applyNumberFormat="1" applyFont="1" applyFill="1" applyBorder="1" applyAlignment="1" applyProtection="1">
      <alignment horizontal="left" vertical="center" wrapText="1"/>
      <protection hidden="1"/>
    </xf>
    <xf numFmtId="170" fontId="9" fillId="0" borderId="13" xfId="1" applyNumberFormat="1" applyFont="1" applyFill="1" applyBorder="1" applyAlignment="1" applyProtection="1">
      <alignment horizontal="left" vertical="center" wrapText="1"/>
      <protection hidden="1"/>
    </xf>
    <xf numFmtId="171" fontId="7" fillId="0" borderId="48" xfId="1" applyNumberFormat="1" applyFont="1" applyFill="1" applyBorder="1" applyAlignment="1" applyProtection="1">
      <alignment horizontal="left" vertical="center" wrapText="1"/>
      <protection hidden="1"/>
    </xf>
    <xf numFmtId="169" fontId="18" fillId="0" borderId="51" xfId="1" applyNumberFormat="1" applyFont="1" applyFill="1" applyBorder="1" applyAlignment="1" applyProtection="1">
      <alignment horizontal="left" vertical="center" wrapText="1"/>
      <protection hidden="1"/>
    </xf>
    <xf numFmtId="169" fontId="18" fillId="0" borderId="50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51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50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48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49" xfId="1" applyNumberFormat="1" applyFont="1" applyFill="1" applyBorder="1" applyAlignment="1" applyProtection="1">
      <alignment horizontal="left" vertical="center" wrapText="1"/>
      <protection hidden="1"/>
    </xf>
    <xf numFmtId="171" fontId="7" fillId="0" borderId="49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43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51" xfId="1" applyNumberFormat="1" applyFont="1" applyFill="1" applyBorder="1" applyAlignment="1" applyProtection="1">
      <alignment horizontal="left" vertical="center" wrapText="1"/>
      <protection hidden="1"/>
    </xf>
    <xf numFmtId="169" fontId="7" fillId="0" borderId="50" xfId="1" applyNumberFormat="1" applyFont="1" applyFill="1" applyBorder="1" applyAlignment="1" applyProtection="1">
      <alignment horizontal="left" vertical="center" wrapText="1"/>
      <protection hidden="1"/>
    </xf>
    <xf numFmtId="171" fontId="7" fillId="0" borderId="52" xfId="1" applyNumberFormat="1" applyFont="1" applyFill="1" applyBorder="1" applyAlignment="1" applyProtection="1">
      <alignment horizontal="left" vertical="center" wrapText="1"/>
      <protection hidden="1"/>
    </xf>
    <xf numFmtId="171" fontId="7" fillId="0" borderId="5" xfId="1" applyNumberFormat="1" applyFont="1" applyFill="1" applyBorder="1" applyAlignment="1" applyProtection="1">
      <alignment horizontal="left" vertical="center" wrapText="1"/>
      <protection hidden="1"/>
    </xf>
    <xf numFmtId="171" fontId="7" fillId="0" borderId="36" xfId="1" applyNumberFormat="1" applyFont="1" applyFill="1" applyBorder="1" applyAlignment="1" applyProtection="1">
      <alignment horizontal="left" vertical="center" wrapText="1"/>
      <protection hidden="1"/>
    </xf>
    <xf numFmtId="169" fontId="18" fillId="0" borderId="48" xfId="1" applyNumberFormat="1" applyFont="1" applyFill="1" applyBorder="1" applyAlignment="1" applyProtection="1">
      <alignment horizontal="left" vertical="center" wrapText="1"/>
      <protection hidden="1"/>
    </xf>
    <xf numFmtId="169" fontId="18" fillId="0" borderId="49" xfId="1" applyNumberFormat="1" applyFont="1" applyFill="1" applyBorder="1" applyAlignment="1" applyProtection="1">
      <alignment horizontal="left" vertical="center" wrapText="1"/>
      <protection hidden="1"/>
    </xf>
    <xf numFmtId="0" fontId="11" fillId="0" borderId="14" xfId="1" applyNumberFormat="1" applyFont="1" applyFill="1" applyBorder="1" applyAlignment="1" applyProtection="1">
      <alignment horizontal="center" vertical="center"/>
      <protection hidden="1"/>
    </xf>
    <xf numFmtId="169" fontId="8" fillId="0" borderId="55" xfId="1" applyNumberFormat="1" applyFont="1" applyFill="1" applyBorder="1" applyAlignment="1" applyProtection="1">
      <alignment horizontal="left" vertical="center" wrapText="1"/>
      <protection hidden="1"/>
    </xf>
    <xf numFmtId="169" fontId="8" fillId="0" borderId="72" xfId="1" applyNumberFormat="1" applyFont="1" applyFill="1" applyBorder="1" applyAlignment="1" applyProtection="1">
      <alignment horizontal="left" vertical="center" wrapText="1"/>
      <protection hidden="1"/>
    </xf>
    <xf numFmtId="0" fontId="7" fillId="0" borderId="38" xfId="18" applyFont="1" applyBorder="1" applyAlignment="1">
      <alignment horizontal="right"/>
    </xf>
    <xf numFmtId="0" fontId="7" fillId="0" borderId="5" xfId="18" applyFont="1" applyBorder="1" applyAlignment="1">
      <alignment horizontal="center" vertical="center" wrapText="1"/>
    </xf>
    <xf numFmtId="0" fontId="6" fillId="0" borderId="0" xfId="21" applyFont="1" applyFill="1" applyAlignment="1" applyProtection="1">
      <alignment horizontal="left"/>
    </xf>
    <xf numFmtId="0" fontId="6" fillId="0" borderId="0" xfId="21" applyFont="1" applyFill="1" applyAlignment="1" applyProtection="1">
      <alignment horizontal="left" wrapText="1"/>
    </xf>
    <xf numFmtId="0" fontId="7" fillId="0" borderId="0" xfId="18" applyFont="1" applyAlignment="1">
      <alignment horizontal="center" wrapText="1"/>
    </xf>
    <xf numFmtId="0" fontId="7" fillId="0" borderId="0" xfId="18" applyFont="1" applyAlignment="1">
      <alignment horizontal="left" vertical="top" wrapText="1"/>
    </xf>
    <xf numFmtId="0" fontId="7" fillId="0" borderId="0" xfId="18" applyFont="1" applyAlignment="1">
      <alignment horizontal="center"/>
    </xf>
    <xf numFmtId="0" fontId="7" fillId="0" borderId="0" xfId="18" applyFont="1" applyAlignment="1">
      <alignment horizontal="center" vertical="center" wrapText="1"/>
    </xf>
    <xf numFmtId="0" fontId="20" fillId="0" borderId="0" xfId="18" applyAlignment="1">
      <alignment horizontal="center"/>
    </xf>
    <xf numFmtId="0" fontId="7" fillId="0" borderId="5" xfId="18" applyFont="1" applyBorder="1" applyAlignment="1">
      <alignment horizontal="center" vertical="top" wrapText="1"/>
    </xf>
  </cellXfs>
  <cellStyles count="25">
    <cellStyle name="Обычный" xfId="0" builtinId="0"/>
    <cellStyle name="Обычный 2" xfId="1"/>
    <cellStyle name="Обычный 2 10" xfId="2"/>
    <cellStyle name="Обычный 2 11" xfId="3"/>
    <cellStyle name="Обычный 2 12" xfId="4"/>
    <cellStyle name="Обычный 2 13" xfId="5"/>
    <cellStyle name="Обычный 2 14" xfId="6"/>
    <cellStyle name="Обычный 2 15" xfId="7"/>
    <cellStyle name="Обычный 2 2" xfId="8"/>
    <cellStyle name="Обычный 2 2 2" xfId="9"/>
    <cellStyle name="Обычный 2 2 3" xfId="10"/>
    <cellStyle name="Обычный 2 3" xfId="11"/>
    <cellStyle name="Обычный 2 4" xfId="12"/>
    <cellStyle name="Обычный 2 5" xfId="13"/>
    <cellStyle name="Обычный 2 6" xfId="14"/>
    <cellStyle name="Обычный 2 7" xfId="15"/>
    <cellStyle name="Обычный 2 8" xfId="16"/>
    <cellStyle name="Обычный 2 9" xfId="17"/>
    <cellStyle name="Обычный 3" xfId="18"/>
    <cellStyle name="Обычный 3 2" xfId="19"/>
    <cellStyle name="Обычный 3 3" xfId="20"/>
    <cellStyle name="Обычный 8" xfId="21"/>
    <cellStyle name="Обычный_источники" xfId="22"/>
    <cellStyle name="Финансовый 2" xfId="23"/>
    <cellStyle name="Финансовый 4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2;&#1077;&#1076;&#1086;&#1084;&#1089;&#1090;&#1074;&#1077;&#1085;&#1085;&#1072;&#1103;%20&#1076;&#1083;&#1103;%20C&#1077;&#1083;&#1100;&#1089;&#1086;&#1074;&#1077;&#1090;&#1086;&#1074;_&#1051;&#1077;&#1085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Доходы_НОВ"/>
      <sheetName val="функц. расходы_стар"/>
      <sheetName val="ведом_нов"/>
      <sheetName val="источники_стар"/>
      <sheetName val="временно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0"/>
  <sheetViews>
    <sheetView topLeftCell="A88" zoomScaleNormal="120" zoomScaleSheetLayoutView="100" workbookViewId="0">
      <selection activeCell="B92" sqref="B92"/>
    </sheetView>
  </sheetViews>
  <sheetFormatPr defaultColWidth="9.140625" defaultRowHeight="12.75" x14ac:dyDescent="0.2"/>
  <cols>
    <col min="1" max="1" width="0.140625" style="446" customWidth="1"/>
    <col min="2" max="2" width="21.28515625" style="484" customWidth="1"/>
    <col min="3" max="3" width="48.85546875" style="446" customWidth="1"/>
    <col min="4" max="6" width="13.7109375" style="446" customWidth="1"/>
    <col min="7" max="16384" width="9.140625" style="446"/>
  </cols>
  <sheetData>
    <row r="1" spans="2:10" x14ac:dyDescent="0.2">
      <c r="B1" s="443"/>
      <c r="C1" s="443"/>
      <c r="D1" s="431"/>
      <c r="E1" s="431" t="s">
        <v>527</v>
      </c>
      <c r="F1" s="431"/>
      <c r="G1" s="444"/>
      <c r="H1" s="431"/>
      <c r="I1" s="431"/>
      <c r="J1" s="445"/>
    </row>
    <row r="2" spans="2:10" x14ac:dyDescent="0.2">
      <c r="B2" s="443"/>
      <c r="C2" s="443"/>
      <c r="D2" s="431"/>
      <c r="E2" s="431" t="s">
        <v>232</v>
      </c>
      <c r="F2" s="431"/>
      <c r="G2" s="444"/>
      <c r="H2" s="431"/>
      <c r="I2" s="431"/>
      <c r="J2" s="445"/>
    </row>
    <row r="3" spans="2:10" ht="12.75" customHeight="1" x14ac:dyDescent="0.2">
      <c r="B3" s="443"/>
      <c r="C3" s="443"/>
      <c r="D3" s="432"/>
      <c r="E3" s="525" t="s">
        <v>461</v>
      </c>
      <c r="F3" s="525"/>
      <c r="G3" s="444"/>
      <c r="H3" s="431"/>
      <c r="I3" s="431"/>
      <c r="J3" s="445"/>
    </row>
    <row r="4" spans="2:10" x14ac:dyDescent="0.2">
      <c r="B4" s="443"/>
      <c r="C4" s="443"/>
      <c r="D4" s="431"/>
      <c r="E4" s="431" t="s">
        <v>550</v>
      </c>
      <c r="F4" s="431"/>
      <c r="G4" s="444"/>
      <c r="H4" s="431"/>
      <c r="I4" s="431"/>
      <c r="J4" s="445"/>
    </row>
    <row r="5" spans="2:10" ht="12.95" customHeight="1" x14ac:dyDescent="0.25">
      <c r="B5" s="443"/>
      <c r="C5" s="443"/>
      <c r="D5" s="444"/>
      <c r="E5" s="444"/>
      <c r="F5" s="443"/>
      <c r="G5" s="444"/>
      <c r="H5" s="444"/>
      <c r="I5" s="444"/>
      <c r="J5" s="445"/>
    </row>
    <row r="6" spans="2:10" ht="12.95" customHeight="1" x14ac:dyDescent="0.25">
      <c r="B6" s="443"/>
      <c r="C6" s="443"/>
      <c r="D6" s="444"/>
      <c r="E6" s="444"/>
      <c r="F6" s="443"/>
      <c r="G6" s="444"/>
      <c r="H6" s="444"/>
      <c r="I6" s="444"/>
      <c r="J6" s="445"/>
    </row>
    <row r="7" spans="2:10" x14ac:dyDescent="0.2">
      <c r="B7" s="526" t="s">
        <v>335</v>
      </c>
      <c r="C7" s="526"/>
      <c r="D7" s="526"/>
      <c r="E7" s="526"/>
      <c r="F7" s="526"/>
      <c r="G7" s="447"/>
      <c r="H7" s="447"/>
      <c r="I7" s="447"/>
      <c r="J7" s="445"/>
    </row>
    <row r="8" spans="2:10" x14ac:dyDescent="0.2">
      <c r="B8" s="526" t="s">
        <v>25</v>
      </c>
      <c r="C8" s="526"/>
      <c r="D8" s="526"/>
      <c r="E8" s="526"/>
      <c r="F8" s="526"/>
      <c r="G8" s="448"/>
      <c r="H8" s="448"/>
      <c r="I8" s="448"/>
      <c r="J8" s="445"/>
    </row>
    <row r="9" spans="2:10" x14ac:dyDescent="0.2">
      <c r="B9" s="527" t="s">
        <v>538</v>
      </c>
      <c r="C9" s="527"/>
      <c r="D9" s="527"/>
      <c r="E9" s="527"/>
      <c r="F9" s="527"/>
      <c r="G9" s="431"/>
      <c r="H9" s="431"/>
      <c r="I9" s="431"/>
      <c r="J9" s="445"/>
    </row>
    <row r="10" spans="2:10" ht="13.5" thickBot="1" x14ac:dyDescent="0.25">
      <c r="B10" s="443"/>
      <c r="C10" s="443"/>
      <c r="D10" s="444"/>
      <c r="F10" s="449" t="s">
        <v>228</v>
      </c>
      <c r="G10" s="444"/>
      <c r="H10" s="444"/>
      <c r="I10" s="449"/>
      <c r="J10" s="445"/>
    </row>
    <row r="11" spans="2:10" ht="20.25" customHeight="1" thickBot="1" x14ac:dyDescent="0.25">
      <c r="B11" s="450" t="s">
        <v>336</v>
      </c>
      <c r="C11" s="450" t="s">
        <v>337</v>
      </c>
      <c r="D11" s="451" t="s">
        <v>494</v>
      </c>
      <c r="E11" s="451" t="s">
        <v>528</v>
      </c>
      <c r="F11" s="451" t="s">
        <v>533</v>
      </c>
    </row>
    <row r="12" spans="2:10" s="455" customFormat="1" x14ac:dyDescent="0.2">
      <c r="B12" s="452" t="s">
        <v>338</v>
      </c>
      <c r="C12" s="453" t="s">
        <v>339</v>
      </c>
      <c r="D12" s="453">
        <f>D13+D18+D24+D28+D36+D39+D43+D52+D58+D65+D68+D71</f>
        <v>2565488.23</v>
      </c>
      <c r="E12" s="453">
        <f>E13+E18+E24+E28+E36+E39+E43+E52+E58+E65+E68+E71</f>
        <v>2648329.77</v>
      </c>
      <c r="F12" s="454">
        <f>F13+F18+F24+F28+F36+F39+F43+F52+F58+F65+F68+F71</f>
        <v>2733108.88</v>
      </c>
    </row>
    <row r="13" spans="2:10" s="455" customFormat="1" x14ac:dyDescent="0.2">
      <c r="B13" s="456" t="s">
        <v>340</v>
      </c>
      <c r="C13" s="457" t="s">
        <v>341</v>
      </c>
      <c r="D13" s="458">
        <f>D14</f>
        <v>1103000</v>
      </c>
      <c r="E13" s="458">
        <f>E14</f>
        <v>1149000</v>
      </c>
      <c r="F13" s="459">
        <f>F14</f>
        <v>1202000</v>
      </c>
    </row>
    <row r="14" spans="2:10" x14ac:dyDescent="0.2">
      <c r="B14" s="460" t="s">
        <v>342</v>
      </c>
      <c r="C14" s="461" t="s">
        <v>343</v>
      </c>
      <c r="D14" s="462">
        <f>D15+D16+D17</f>
        <v>1103000</v>
      </c>
      <c r="E14" s="462">
        <f>E15+E16+E17</f>
        <v>1149000</v>
      </c>
      <c r="F14" s="463">
        <f>F15+F16+F17</f>
        <v>1202000</v>
      </c>
    </row>
    <row r="15" spans="2:10" ht="63.75" x14ac:dyDescent="0.2">
      <c r="B15" s="460" t="s">
        <v>344</v>
      </c>
      <c r="C15" s="461" t="s">
        <v>345</v>
      </c>
      <c r="D15" s="462">
        <v>1103000</v>
      </c>
      <c r="E15" s="462">
        <v>1149000</v>
      </c>
      <c r="F15" s="463">
        <v>1202000</v>
      </c>
    </row>
    <row r="16" spans="2:10" ht="27.6" customHeight="1" x14ac:dyDescent="0.2">
      <c r="B16" s="460" t="s">
        <v>346</v>
      </c>
      <c r="C16" s="461" t="s">
        <v>347</v>
      </c>
      <c r="D16" s="462"/>
      <c r="E16" s="462"/>
      <c r="F16" s="463"/>
    </row>
    <row r="17" spans="2:6" ht="42" customHeight="1" x14ac:dyDescent="0.2">
      <c r="B17" s="460" t="s">
        <v>348</v>
      </c>
      <c r="C17" s="461" t="s">
        <v>349</v>
      </c>
      <c r="D17" s="462"/>
      <c r="E17" s="462"/>
      <c r="F17" s="463"/>
    </row>
    <row r="18" spans="2:6" s="455" customFormat="1" ht="38.25" x14ac:dyDescent="0.2">
      <c r="B18" s="456" t="s">
        <v>350</v>
      </c>
      <c r="C18" s="457" t="s">
        <v>351</v>
      </c>
      <c r="D18" s="458">
        <f>D19</f>
        <v>842488.2300000001</v>
      </c>
      <c r="E18" s="458">
        <f>E19</f>
        <v>870329.77</v>
      </c>
      <c r="F18" s="459">
        <f>F19</f>
        <v>905108.87999999989</v>
      </c>
    </row>
    <row r="19" spans="2:6" ht="25.5" x14ac:dyDescent="0.2">
      <c r="B19" s="460" t="s">
        <v>352</v>
      </c>
      <c r="C19" s="461" t="s">
        <v>353</v>
      </c>
      <c r="D19" s="462">
        <f>D20+D21+D22+D23</f>
        <v>842488.2300000001</v>
      </c>
      <c r="E19" s="462">
        <f>E20+E21+E22+E23</f>
        <v>870329.77</v>
      </c>
      <c r="F19" s="463">
        <f>F20+F21+F22+F23</f>
        <v>905108.87999999989</v>
      </c>
    </row>
    <row r="20" spans="2:6" ht="66" customHeight="1" x14ac:dyDescent="0.2">
      <c r="B20" s="460" t="s">
        <v>354</v>
      </c>
      <c r="C20" s="461" t="s">
        <v>355</v>
      </c>
      <c r="D20" s="462">
        <v>386840.39</v>
      </c>
      <c r="E20" s="462">
        <v>400106.81</v>
      </c>
      <c r="F20" s="463">
        <v>419049.57</v>
      </c>
    </row>
    <row r="21" spans="2:6" ht="75.75" customHeight="1" x14ac:dyDescent="0.2">
      <c r="B21" s="460" t="s">
        <v>356</v>
      </c>
      <c r="C21" s="461" t="s">
        <v>357</v>
      </c>
      <c r="D21" s="462">
        <v>2204.5300000000002</v>
      </c>
      <c r="E21" s="462">
        <v>2257.61</v>
      </c>
      <c r="F21" s="463">
        <v>2340.41</v>
      </c>
    </row>
    <row r="22" spans="2:6" ht="63" customHeight="1" x14ac:dyDescent="0.2">
      <c r="B22" s="460" t="s">
        <v>358</v>
      </c>
      <c r="C22" s="461" t="s">
        <v>359</v>
      </c>
      <c r="D22" s="462">
        <v>508865.92</v>
      </c>
      <c r="E22" s="462">
        <v>524961.04</v>
      </c>
      <c r="F22" s="463">
        <v>548053.21</v>
      </c>
    </row>
    <row r="23" spans="2:6" ht="52.5" customHeight="1" x14ac:dyDescent="0.2">
      <c r="B23" s="460" t="s">
        <v>360</v>
      </c>
      <c r="C23" s="461" t="s">
        <v>361</v>
      </c>
      <c r="D23" s="462">
        <v>-55422.61</v>
      </c>
      <c r="E23" s="462">
        <v>-56995.69</v>
      </c>
      <c r="F23" s="463">
        <v>-64334.31</v>
      </c>
    </row>
    <row r="24" spans="2:6" s="455" customFormat="1" x14ac:dyDescent="0.2">
      <c r="B24" s="456" t="s">
        <v>362</v>
      </c>
      <c r="C24" s="457" t="s">
        <v>363</v>
      </c>
      <c r="D24" s="458">
        <f>D25</f>
        <v>29000</v>
      </c>
      <c r="E24" s="458">
        <f>E25</f>
        <v>29000</v>
      </c>
      <c r="F24" s="459">
        <f>F25</f>
        <v>31000</v>
      </c>
    </row>
    <row r="25" spans="2:6" x14ac:dyDescent="0.2">
      <c r="B25" s="460" t="s">
        <v>364</v>
      </c>
      <c r="C25" s="461" t="s">
        <v>365</v>
      </c>
      <c r="D25" s="462">
        <f>D26+D27</f>
        <v>29000</v>
      </c>
      <c r="E25" s="462">
        <v>29000</v>
      </c>
      <c r="F25" s="463">
        <f>F26+F27</f>
        <v>31000</v>
      </c>
    </row>
    <row r="26" spans="2:6" x14ac:dyDescent="0.2">
      <c r="B26" s="460" t="s">
        <v>366</v>
      </c>
      <c r="C26" s="461" t="s">
        <v>365</v>
      </c>
      <c r="D26" s="462">
        <v>29000</v>
      </c>
      <c r="E26" s="462">
        <v>29000</v>
      </c>
      <c r="F26" s="463">
        <v>31000</v>
      </c>
    </row>
    <row r="27" spans="2:6" ht="6" customHeight="1" x14ac:dyDescent="0.2">
      <c r="B27" s="460" t="s">
        <v>367</v>
      </c>
      <c r="C27" s="461" t="s">
        <v>368</v>
      </c>
      <c r="D27" s="462"/>
      <c r="E27" s="462"/>
      <c r="F27" s="463"/>
    </row>
    <row r="28" spans="2:6" s="455" customFormat="1" x14ac:dyDescent="0.2">
      <c r="B28" s="456" t="s">
        <v>369</v>
      </c>
      <c r="C28" s="457" t="s">
        <v>370</v>
      </c>
      <c r="D28" s="458">
        <f>D29+D31</f>
        <v>588000</v>
      </c>
      <c r="E28" s="458">
        <f>E29+E31</f>
        <v>597000</v>
      </c>
      <c r="F28" s="459">
        <f>F29+F31</f>
        <v>592000</v>
      </c>
    </row>
    <row r="29" spans="2:6" x14ac:dyDescent="0.2">
      <c r="B29" s="460" t="s">
        <v>371</v>
      </c>
      <c r="C29" s="461" t="s">
        <v>372</v>
      </c>
      <c r="D29" s="462">
        <v>65000</v>
      </c>
      <c r="E29" s="462">
        <v>79000</v>
      </c>
      <c r="F29" s="463">
        <v>79000</v>
      </c>
    </row>
    <row r="30" spans="2:6" ht="38.25" x14ac:dyDescent="0.2">
      <c r="B30" s="460" t="s">
        <v>373</v>
      </c>
      <c r="C30" s="461" t="s">
        <v>374</v>
      </c>
      <c r="D30" s="462">
        <v>65000</v>
      </c>
      <c r="E30" s="462">
        <v>79000</v>
      </c>
      <c r="F30" s="463">
        <v>79000</v>
      </c>
    </row>
    <row r="31" spans="2:6" x14ac:dyDescent="0.2">
      <c r="B31" s="460" t="s">
        <v>375</v>
      </c>
      <c r="C31" s="461" t="s">
        <v>376</v>
      </c>
      <c r="D31" s="462">
        <f>D32+D34</f>
        <v>523000</v>
      </c>
      <c r="E31" s="462">
        <f>E32+E34</f>
        <v>518000</v>
      </c>
      <c r="F31" s="463">
        <f>F32+F34</f>
        <v>513000</v>
      </c>
    </row>
    <row r="32" spans="2:6" x14ac:dyDescent="0.2">
      <c r="B32" s="460" t="s">
        <v>377</v>
      </c>
      <c r="C32" s="461" t="s">
        <v>378</v>
      </c>
      <c r="D32" s="462">
        <v>69000</v>
      </c>
      <c r="E32" s="462">
        <f>E33</f>
        <v>69000</v>
      </c>
      <c r="F32" s="463">
        <f>F33</f>
        <v>69000</v>
      </c>
    </row>
    <row r="33" spans="2:6" ht="38.25" x14ac:dyDescent="0.2">
      <c r="B33" s="460" t="s">
        <v>379</v>
      </c>
      <c r="C33" s="461" t="s">
        <v>380</v>
      </c>
      <c r="D33" s="462">
        <v>69000</v>
      </c>
      <c r="E33" s="462">
        <v>69000</v>
      </c>
      <c r="F33" s="463">
        <v>69000</v>
      </c>
    </row>
    <row r="34" spans="2:6" x14ac:dyDescent="0.2">
      <c r="B34" s="460" t="s">
        <v>381</v>
      </c>
      <c r="C34" s="461" t="s">
        <v>382</v>
      </c>
      <c r="D34" s="462">
        <f>D35</f>
        <v>454000</v>
      </c>
      <c r="E34" s="462">
        <f>E35</f>
        <v>449000</v>
      </c>
      <c r="F34" s="463">
        <f>F35</f>
        <v>444000</v>
      </c>
    </row>
    <row r="35" spans="2:6" ht="38.25" x14ac:dyDescent="0.2">
      <c r="B35" s="460" t="s">
        <v>383</v>
      </c>
      <c r="C35" s="461" t="s">
        <v>384</v>
      </c>
      <c r="D35" s="462">
        <v>454000</v>
      </c>
      <c r="E35" s="462">
        <v>449000</v>
      </c>
      <c r="F35" s="463">
        <v>444000</v>
      </c>
    </row>
    <row r="36" spans="2:6" s="455" customFormat="1" x14ac:dyDescent="0.2">
      <c r="B36" s="456" t="s">
        <v>385</v>
      </c>
      <c r="C36" s="457" t="s">
        <v>386</v>
      </c>
      <c r="D36" s="458">
        <f t="shared" ref="D36:F37" si="0">D37</f>
        <v>3000</v>
      </c>
      <c r="E36" s="458">
        <f t="shared" si="0"/>
        <v>3000</v>
      </c>
      <c r="F36" s="459">
        <f t="shared" si="0"/>
        <v>3000</v>
      </c>
    </row>
    <row r="37" spans="2:6" ht="38.25" x14ac:dyDescent="0.2">
      <c r="B37" s="460" t="s">
        <v>387</v>
      </c>
      <c r="C37" s="461" t="s">
        <v>388</v>
      </c>
      <c r="D37" s="462">
        <f t="shared" si="0"/>
        <v>3000</v>
      </c>
      <c r="E37" s="462">
        <f t="shared" si="0"/>
        <v>3000</v>
      </c>
      <c r="F37" s="463">
        <f t="shared" si="0"/>
        <v>3000</v>
      </c>
    </row>
    <row r="38" spans="2:6" ht="63.75" x14ac:dyDescent="0.2">
      <c r="B38" s="460" t="s">
        <v>389</v>
      </c>
      <c r="C38" s="461" t="s">
        <v>390</v>
      </c>
      <c r="D38" s="462">
        <v>3000</v>
      </c>
      <c r="E38" s="462">
        <v>3000</v>
      </c>
      <c r="F38" s="463">
        <v>3000</v>
      </c>
    </row>
    <row r="39" spans="2:6" s="455" customFormat="1" ht="9.75" hidden="1" customHeight="1" x14ac:dyDescent="0.25">
      <c r="B39" s="456" t="s">
        <v>391</v>
      </c>
      <c r="C39" s="457" t="s">
        <v>392</v>
      </c>
      <c r="D39" s="458">
        <f t="shared" ref="D39:F41" si="1">D40</f>
        <v>0</v>
      </c>
      <c r="E39" s="458">
        <f t="shared" si="1"/>
        <v>0</v>
      </c>
      <c r="F39" s="459">
        <f t="shared" si="1"/>
        <v>0</v>
      </c>
    </row>
    <row r="40" spans="2:6" ht="8.25" hidden="1" customHeight="1" x14ac:dyDescent="0.25">
      <c r="B40" s="460" t="s">
        <v>393</v>
      </c>
      <c r="C40" s="461" t="s">
        <v>394</v>
      </c>
      <c r="D40" s="462">
        <f t="shared" si="1"/>
        <v>0</v>
      </c>
      <c r="E40" s="462">
        <f t="shared" si="1"/>
        <v>0</v>
      </c>
      <c r="F40" s="463">
        <f t="shared" si="1"/>
        <v>0</v>
      </c>
    </row>
    <row r="41" spans="2:6" ht="12.75" hidden="1" customHeight="1" x14ac:dyDescent="0.25">
      <c r="B41" s="460" t="s">
        <v>395</v>
      </c>
      <c r="C41" s="461" t="s">
        <v>396</v>
      </c>
      <c r="D41" s="462">
        <f t="shared" si="1"/>
        <v>0</v>
      </c>
      <c r="E41" s="462">
        <f t="shared" si="1"/>
        <v>0</v>
      </c>
      <c r="F41" s="463">
        <f t="shared" si="1"/>
        <v>0</v>
      </c>
    </row>
    <row r="42" spans="2:6" ht="6" hidden="1" customHeight="1" x14ac:dyDescent="0.25">
      <c r="B42" s="460" t="s">
        <v>397</v>
      </c>
      <c r="C42" s="461" t="s">
        <v>398</v>
      </c>
      <c r="D42" s="462"/>
      <c r="E42" s="462"/>
      <c r="F42" s="463"/>
    </row>
    <row r="43" spans="2:6" s="455" customFormat="1" ht="7.5" hidden="1" customHeight="1" x14ac:dyDescent="0.25">
      <c r="B43" s="456" t="s">
        <v>399</v>
      </c>
      <c r="C43" s="457" t="s">
        <v>400</v>
      </c>
      <c r="D43" s="458">
        <f>D44+D49</f>
        <v>0</v>
      </c>
      <c r="E43" s="458">
        <f>E44+E49</f>
        <v>0</v>
      </c>
      <c r="F43" s="459">
        <f>F44+F49</f>
        <v>0</v>
      </c>
    </row>
    <row r="44" spans="2:6" ht="10.5" hidden="1" customHeight="1" x14ac:dyDescent="0.25">
      <c r="B44" s="460" t="s">
        <v>401</v>
      </c>
      <c r="C44" s="461" t="s">
        <v>402</v>
      </c>
      <c r="D44" s="462">
        <f>D45+D47</f>
        <v>0</v>
      </c>
      <c r="E44" s="462">
        <f>E45+E47</f>
        <v>0</v>
      </c>
      <c r="F44" s="463">
        <f>F45+F47</f>
        <v>0</v>
      </c>
    </row>
    <row r="45" spans="2:6" ht="9.75" hidden="1" customHeight="1" x14ac:dyDescent="0.25">
      <c r="B45" s="460" t="s">
        <v>403</v>
      </c>
      <c r="C45" s="461" t="s">
        <v>404</v>
      </c>
      <c r="D45" s="462">
        <f>D46</f>
        <v>0</v>
      </c>
      <c r="E45" s="462">
        <f>E46</f>
        <v>0</v>
      </c>
      <c r="F45" s="463">
        <f>F46</f>
        <v>0</v>
      </c>
    </row>
    <row r="46" spans="2:6" ht="13.5" hidden="1" customHeight="1" x14ac:dyDescent="0.25">
      <c r="B46" s="460" t="s">
        <v>405</v>
      </c>
      <c r="C46" s="461" t="s">
        <v>406</v>
      </c>
      <c r="D46" s="462"/>
      <c r="E46" s="462"/>
      <c r="F46" s="463"/>
    </row>
    <row r="47" spans="2:6" ht="10.5" hidden="1" customHeight="1" x14ac:dyDescent="0.25">
      <c r="B47" s="460" t="s">
        <v>407</v>
      </c>
      <c r="C47" s="461" t="s">
        <v>408</v>
      </c>
      <c r="D47" s="462">
        <f>D48</f>
        <v>0</v>
      </c>
      <c r="E47" s="462">
        <f>E48</f>
        <v>0</v>
      </c>
      <c r="F47" s="463">
        <f>F48</f>
        <v>0</v>
      </c>
    </row>
    <row r="48" spans="2:6" ht="7.5" hidden="1" customHeight="1" x14ac:dyDescent="0.25">
      <c r="B48" s="460" t="s">
        <v>409</v>
      </c>
      <c r="C48" s="461" t="s">
        <v>410</v>
      </c>
      <c r="D48" s="462"/>
      <c r="E48" s="462"/>
      <c r="F48" s="463"/>
    </row>
    <row r="49" spans="2:6" ht="12" hidden="1" customHeight="1" x14ac:dyDescent="0.25">
      <c r="B49" s="460" t="s">
        <v>411</v>
      </c>
      <c r="C49" s="461" t="s">
        <v>412</v>
      </c>
      <c r="D49" s="462">
        <f t="shared" ref="D49:F50" si="2">D50</f>
        <v>0</v>
      </c>
      <c r="E49" s="462">
        <f t="shared" si="2"/>
        <v>0</v>
      </c>
      <c r="F49" s="463">
        <f t="shared" si="2"/>
        <v>0</v>
      </c>
    </row>
    <row r="50" spans="2:6" ht="15" hidden="1" customHeight="1" x14ac:dyDescent="0.25">
      <c r="B50" s="460" t="s">
        <v>413</v>
      </c>
      <c r="C50" s="461" t="s">
        <v>414</v>
      </c>
      <c r="D50" s="462">
        <f t="shared" si="2"/>
        <v>0</v>
      </c>
      <c r="E50" s="462">
        <f t="shared" si="2"/>
        <v>0</v>
      </c>
      <c r="F50" s="463">
        <f t="shared" si="2"/>
        <v>0</v>
      </c>
    </row>
    <row r="51" spans="2:6" ht="9.75" hidden="1" customHeight="1" x14ac:dyDescent="0.25">
      <c r="B51" s="460" t="s">
        <v>415</v>
      </c>
      <c r="C51" s="461" t="s">
        <v>416</v>
      </c>
      <c r="D51" s="462"/>
      <c r="E51" s="462"/>
      <c r="F51" s="463"/>
    </row>
    <row r="52" spans="2:6" s="455" customFormat="1" ht="9.75" hidden="1" customHeight="1" x14ac:dyDescent="0.25">
      <c r="B52" s="456" t="s">
        <v>417</v>
      </c>
      <c r="C52" s="457" t="s">
        <v>418</v>
      </c>
      <c r="D52" s="458">
        <f>D53</f>
        <v>0</v>
      </c>
      <c r="E52" s="458">
        <f>E53</f>
        <v>0</v>
      </c>
      <c r="F52" s="459">
        <f>F53</f>
        <v>0</v>
      </c>
    </row>
    <row r="53" spans="2:6" ht="13.15" hidden="1" x14ac:dyDescent="0.25">
      <c r="B53" s="460" t="s">
        <v>419</v>
      </c>
      <c r="C53" s="461" t="s">
        <v>420</v>
      </c>
      <c r="D53" s="462">
        <f>D56+D54</f>
        <v>0</v>
      </c>
      <c r="E53" s="462">
        <f>E56+E54</f>
        <v>0</v>
      </c>
      <c r="F53" s="463">
        <f>F56+F54</f>
        <v>0</v>
      </c>
    </row>
    <row r="54" spans="2:6" ht="10.5" hidden="1" customHeight="1" x14ac:dyDescent="0.25">
      <c r="B54" s="460" t="s">
        <v>421</v>
      </c>
      <c r="C54" s="461" t="s">
        <v>422</v>
      </c>
      <c r="D54" s="462">
        <f>D55</f>
        <v>0</v>
      </c>
      <c r="E54" s="462">
        <f>E55</f>
        <v>0</v>
      </c>
      <c r="F54" s="463">
        <f>F55</f>
        <v>0</v>
      </c>
    </row>
    <row r="55" spans="2:6" ht="6.75" hidden="1" customHeight="1" x14ac:dyDescent="0.25">
      <c r="B55" s="460" t="s">
        <v>423</v>
      </c>
      <c r="C55" s="461" t="s">
        <v>424</v>
      </c>
      <c r="D55" s="462"/>
      <c r="E55" s="462"/>
      <c r="F55" s="463"/>
    </row>
    <row r="56" spans="2:6" ht="8.25" hidden="1" customHeight="1" x14ac:dyDescent="0.25">
      <c r="B56" s="460" t="s">
        <v>425</v>
      </c>
      <c r="C56" s="461" t="s">
        <v>426</v>
      </c>
      <c r="D56" s="462">
        <f>D57</f>
        <v>0</v>
      </c>
      <c r="E56" s="462">
        <f>E57</f>
        <v>0</v>
      </c>
      <c r="F56" s="463">
        <f>F57</f>
        <v>0</v>
      </c>
    </row>
    <row r="57" spans="2:6" ht="7.5" hidden="1" customHeight="1" x14ac:dyDescent="0.25">
      <c r="B57" s="460" t="s">
        <v>427</v>
      </c>
      <c r="C57" s="461" t="s">
        <v>428</v>
      </c>
      <c r="D57" s="462"/>
      <c r="E57" s="462"/>
      <c r="F57" s="463"/>
    </row>
    <row r="58" spans="2:6" s="455" customFormat="1" ht="12.6" customHeight="1" x14ac:dyDescent="0.2">
      <c r="B58" s="456" t="s">
        <v>429</v>
      </c>
      <c r="C58" s="457" t="s">
        <v>430</v>
      </c>
      <c r="D58" s="458">
        <f>D59+D62</f>
        <v>0</v>
      </c>
      <c r="E58" s="458">
        <f>E59+E62</f>
        <v>0</v>
      </c>
      <c r="F58" s="459">
        <f>F59+F62</f>
        <v>0</v>
      </c>
    </row>
    <row r="59" spans="2:6" ht="15" customHeight="1" x14ac:dyDescent="0.2">
      <c r="B59" s="460" t="s">
        <v>431</v>
      </c>
      <c r="C59" s="461" t="s">
        <v>439</v>
      </c>
      <c r="D59" s="462">
        <f t="shared" ref="D59:F60" si="3">D60</f>
        <v>0</v>
      </c>
      <c r="E59" s="462">
        <f t="shared" si="3"/>
        <v>0</v>
      </c>
      <c r="F59" s="463">
        <f t="shared" si="3"/>
        <v>0</v>
      </c>
    </row>
    <row r="60" spans="2:6" ht="10.5" customHeight="1" x14ac:dyDescent="0.2">
      <c r="B60" s="460" t="s">
        <v>440</v>
      </c>
      <c r="C60" s="461" t="s">
        <v>441</v>
      </c>
      <c r="D60" s="462">
        <f t="shared" si="3"/>
        <v>0</v>
      </c>
      <c r="E60" s="462">
        <f t="shared" si="3"/>
        <v>0</v>
      </c>
      <c r="F60" s="463">
        <f t="shared" si="3"/>
        <v>0</v>
      </c>
    </row>
    <row r="61" spans="2:6" ht="10.5" customHeight="1" x14ac:dyDescent="0.2">
      <c r="B61" s="460" t="s">
        <v>442</v>
      </c>
      <c r="C61" s="461" t="s">
        <v>443</v>
      </c>
      <c r="D61" s="462"/>
      <c r="E61" s="462"/>
      <c r="F61" s="463"/>
    </row>
    <row r="62" spans="2:6" ht="9" customHeight="1" x14ac:dyDescent="0.2">
      <c r="B62" s="460" t="s">
        <v>444</v>
      </c>
      <c r="C62" s="461" t="s">
        <v>445</v>
      </c>
      <c r="D62" s="462">
        <f t="shared" ref="D62:F63" si="4">D63</f>
        <v>0</v>
      </c>
      <c r="E62" s="462">
        <f t="shared" si="4"/>
        <v>0</v>
      </c>
      <c r="F62" s="463">
        <f t="shared" si="4"/>
        <v>0</v>
      </c>
    </row>
    <row r="63" spans="2:6" ht="14.25" customHeight="1" x14ac:dyDescent="0.2">
      <c r="B63" s="460" t="s">
        <v>446</v>
      </c>
      <c r="C63" s="461" t="s">
        <v>447</v>
      </c>
      <c r="D63" s="462">
        <f t="shared" si="4"/>
        <v>0</v>
      </c>
      <c r="E63" s="462">
        <f t="shared" si="4"/>
        <v>0</v>
      </c>
      <c r="F63" s="463">
        <f t="shared" si="4"/>
        <v>0</v>
      </c>
    </row>
    <row r="64" spans="2:6" ht="11.25" customHeight="1" x14ac:dyDescent="0.2">
      <c r="B64" s="460" t="s">
        <v>448</v>
      </c>
      <c r="C64" s="461" t="s">
        <v>449</v>
      </c>
      <c r="D64" s="462"/>
      <c r="E64" s="462"/>
      <c r="F64" s="463"/>
    </row>
    <row r="65" spans="2:6" ht="13.15" hidden="1" x14ac:dyDescent="0.25">
      <c r="B65" s="464" t="s">
        <v>450</v>
      </c>
      <c r="C65" s="465" t="s">
        <v>451</v>
      </c>
      <c r="D65" s="462">
        <f t="shared" ref="D65:F66" si="5">D66</f>
        <v>0</v>
      </c>
      <c r="E65" s="462">
        <f t="shared" si="5"/>
        <v>0</v>
      </c>
      <c r="F65" s="463">
        <f t="shared" si="5"/>
        <v>0</v>
      </c>
    </row>
    <row r="66" spans="2:6" ht="13.5" hidden="1" customHeight="1" x14ac:dyDescent="0.25">
      <c r="B66" s="466" t="s">
        <v>452</v>
      </c>
      <c r="C66" s="467" t="s">
        <v>453</v>
      </c>
      <c r="D66" s="462">
        <f t="shared" si="5"/>
        <v>0</v>
      </c>
      <c r="E66" s="462">
        <f t="shared" si="5"/>
        <v>0</v>
      </c>
      <c r="F66" s="463">
        <f t="shared" si="5"/>
        <v>0</v>
      </c>
    </row>
    <row r="67" spans="2:6" ht="8.25" hidden="1" customHeight="1" x14ac:dyDescent="0.25">
      <c r="B67" s="468" t="s">
        <v>454</v>
      </c>
      <c r="C67" s="469" t="s">
        <v>455</v>
      </c>
      <c r="D67" s="462"/>
      <c r="E67" s="462"/>
      <c r="F67" s="463"/>
    </row>
    <row r="68" spans="2:6" s="455" customFormat="1" ht="13.15" hidden="1" x14ac:dyDescent="0.25">
      <c r="B68" s="456" t="s">
        <v>456</v>
      </c>
      <c r="C68" s="457" t="s">
        <v>457</v>
      </c>
      <c r="D68" s="458">
        <f t="shared" ref="D68:F69" si="6">D69</f>
        <v>0</v>
      </c>
      <c r="E68" s="458">
        <f t="shared" si="6"/>
        <v>0</v>
      </c>
      <c r="F68" s="459">
        <f t="shared" si="6"/>
        <v>0</v>
      </c>
    </row>
    <row r="69" spans="2:6" ht="11.25" hidden="1" customHeight="1" x14ac:dyDescent="0.25">
      <c r="B69" s="460" t="s">
        <v>458</v>
      </c>
      <c r="C69" s="461" t="s">
        <v>459</v>
      </c>
      <c r="D69" s="462">
        <f t="shared" si="6"/>
        <v>0</v>
      </c>
      <c r="E69" s="462">
        <f t="shared" si="6"/>
        <v>0</v>
      </c>
      <c r="F69" s="463">
        <f t="shared" si="6"/>
        <v>0</v>
      </c>
    </row>
    <row r="70" spans="2:6" ht="10.5" hidden="1" customHeight="1" x14ac:dyDescent="0.25">
      <c r="B70" s="460" t="s">
        <v>460</v>
      </c>
      <c r="C70" s="461" t="s">
        <v>462</v>
      </c>
      <c r="D70" s="462"/>
      <c r="E70" s="462"/>
      <c r="F70" s="463"/>
    </row>
    <row r="71" spans="2:6" s="455" customFormat="1" ht="13.15" hidden="1" x14ac:dyDescent="0.25">
      <c r="B71" s="456" t="s">
        <v>463</v>
      </c>
      <c r="C71" s="457" t="s">
        <v>464</v>
      </c>
      <c r="D71" s="458">
        <f>D72+D74</f>
        <v>0</v>
      </c>
      <c r="E71" s="458">
        <f>E72+E74</f>
        <v>0</v>
      </c>
      <c r="F71" s="459">
        <f>F72+F74</f>
        <v>0</v>
      </c>
    </row>
    <row r="72" spans="2:6" ht="13.15" hidden="1" x14ac:dyDescent="0.25">
      <c r="B72" s="460" t="s">
        <v>465</v>
      </c>
      <c r="C72" s="461" t="s">
        <v>466</v>
      </c>
      <c r="D72" s="462">
        <f>D73</f>
        <v>0</v>
      </c>
      <c r="E72" s="462">
        <f>E73</f>
        <v>0</v>
      </c>
      <c r="F72" s="463">
        <f>F73</f>
        <v>0</v>
      </c>
    </row>
    <row r="73" spans="2:6" ht="13.5" hidden="1" customHeight="1" x14ac:dyDescent="0.25">
      <c r="B73" s="460" t="s">
        <v>467</v>
      </c>
      <c r="C73" s="461" t="s">
        <v>468</v>
      </c>
      <c r="D73" s="462"/>
      <c r="E73" s="462"/>
      <c r="F73" s="463"/>
    </row>
    <row r="74" spans="2:6" ht="13.15" hidden="1" x14ac:dyDescent="0.25">
      <c r="B74" s="460" t="s">
        <v>469</v>
      </c>
      <c r="C74" s="461" t="s">
        <v>470</v>
      </c>
      <c r="D74" s="462">
        <f>D75</f>
        <v>0</v>
      </c>
      <c r="E74" s="462">
        <f>E75</f>
        <v>0</v>
      </c>
      <c r="F74" s="463">
        <f>F75</f>
        <v>0</v>
      </c>
    </row>
    <row r="75" spans="2:6" ht="12" hidden="1" customHeight="1" x14ac:dyDescent="0.25">
      <c r="B75" s="460" t="s">
        <v>471</v>
      </c>
      <c r="C75" s="461" t="s">
        <v>472</v>
      </c>
      <c r="D75" s="462"/>
      <c r="E75" s="462"/>
      <c r="F75" s="463"/>
    </row>
    <row r="76" spans="2:6" s="455" customFormat="1" x14ac:dyDescent="0.2">
      <c r="B76" s="470" t="s">
        <v>473</v>
      </c>
      <c r="C76" s="471" t="s">
        <v>474</v>
      </c>
      <c r="D76" s="472">
        <f>D77+D106</f>
        <v>4564961</v>
      </c>
      <c r="E76" s="472">
        <f>E77+E106+E86</f>
        <v>5495821</v>
      </c>
      <c r="F76" s="472">
        <f>F77+F106</f>
        <v>3137113</v>
      </c>
    </row>
    <row r="77" spans="2:6" s="455" customFormat="1" ht="38.25" x14ac:dyDescent="0.2">
      <c r="B77" s="456" t="s">
        <v>475</v>
      </c>
      <c r="C77" s="457" t="s">
        <v>476</v>
      </c>
      <c r="D77" s="458">
        <f>D78+D89+D94+D86</f>
        <v>4564961</v>
      </c>
      <c r="E77" s="458">
        <f>E78+E89+E94</f>
        <v>3302021</v>
      </c>
      <c r="F77" s="458">
        <f>F78+F89+F94</f>
        <v>3137113</v>
      </c>
    </row>
    <row r="78" spans="2:6" ht="25.5" x14ac:dyDescent="0.2">
      <c r="B78" s="460" t="s">
        <v>500</v>
      </c>
      <c r="C78" s="473" t="s">
        <v>477</v>
      </c>
      <c r="D78" s="474">
        <f>D79+D83</f>
        <v>4228000</v>
      </c>
      <c r="E78" s="474">
        <f>E79+E83</f>
        <v>3199000</v>
      </c>
      <c r="F78" s="475">
        <f>F79+F83</f>
        <v>3030000</v>
      </c>
    </row>
    <row r="79" spans="2:6" x14ac:dyDescent="0.2">
      <c r="B79" s="460" t="s">
        <v>548</v>
      </c>
      <c r="C79" s="461" t="s">
        <v>478</v>
      </c>
      <c r="D79" s="462">
        <f>D80</f>
        <v>4139000</v>
      </c>
      <c r="E79" s="462">
        <f>E80</f>
        <v>3199000</v>
      </c>
      <c r="F79" s="463">
        <f>F80</f>
        <v>3030000</v>
      </c>
    </row>
    <row r="80" spans="2:6" ht="25.5" x14ac:dyDescent="0.2">
      <c r="B80" s="460" t="s">
        <v>547</v>
      </c>
      <c r="C80" s="461" t="s">
        <v>479</v>
      </c>
      <c r="D80" s="462">
        <f>D81+D82</f>
        <v>4139000</v>
      </c>
      <c r="E80" s="462">
        <f>E81+E82</f>
        <v>3199000</v>
      </c>
      <c r="F80" s="463">
        <f>F81+F82</f>
        <v>3030000</v>
      </c>
    </row>
    <row r="81" spans="2:6" ht="25.5" x14ac:dyDescent="0.2">
      <c r="B81" s="476" t="s">
        <v>540</v>
      </c>
      <c r="C81" s="477" t="s">
        <v>480</v>
      </c>
      <c r="D81" s="462">
        <v>4080000</v>
      </c>
      <c r="E81" s="462">
        <v>3143000</v>
      </c>
      <c r="F81" s="463">
        <v>2974000</v>
      </c>
    </row>
    <row r="82" spans="2:6" ht="25.5" x14ac:dyDescent="0.2">
      <c r="B82" s="476" t="s">
        <v>541</v>
      </c>
      <c r="C82" s="477" t="s">
        <v>481</v>
      </c>
      <c r="D82" s="462">
        <v>59000</v>
      </c>
      <c r="E82" s="462">
        <v>56000</v>
      </c>
      <c r="F82" s="463">
        <v>56000</v>
      </c>
    </row>
    <row r="83" spans="2:6" ht="25.5" x14ac:dyDescent="0.2">
      <c r="B83" s="460" t="s">
        <v>496</v>
      </c>
      <c r="C83" s="461" t="s">
        <v>482</v>
      </c>
      <c r="D83" s="462">
        <v>89000</v>
      </c>
      <c r="E83" s="462">
        <f>E84</f>
        <v>0</v>
      </c>
      <c r="F83" s="463">
        <f>F84</f>
        <v>0</v>
      </c>
    </row>
    <row r="84" spans="2:6" ht="38.25" x14ac:dyDescent="0.2">
      <c r="B84" s="460" t="s">
        <v>497</v>
      </c>
      <c r="C84" s="478" t="s">
        <v>543</v>
      </c>
      <c r="D84" s="462">
        <v>26000</v>
      </c>
      <c r="E84" s="462">
        <v>0</v>
      </c>
      <c r="F84" s="463">
        <v>0</v>
      </c>
    </row>
    <row r="85" spans="2:6" ht="51" x14ac:dyDescent="0.2">
      <c r="B85" s="460" t="s">
        <v>542</v>
      </c>
      <c r="C85" s="478" t="s">
        <v>544</v>
      </c>
      <c r="D85" s="462">
        <v>63000</v>
      </c>
      <c r="E85" s="462">
        <v>0</v>
      </c>
      <c r="F85" s="462">
        <v>0</v>
      </c>
    </row>
    <row r="86" spans="2:6" x14ac:dyDescent="0.2">
      <c r="B86" s="460" t="s">
        <v>505</v>
      </c>
      <c r="C86" s="509" t="s">
        <v>504</v>
      </c>
      <c r="D86" s="462">
        <f>D87+D88</f>
        <v>0</v>
      </c>
      <c r="E86" s="462">
        <f t="shared" ref="E86:F86" si="7">E87+E88</f>
        <v>2193800</v>
      </c>
      <c r="F86" s="462">
        <f t="shared" si="7"/>
        <v>0</v>
      </c>
    </row>
    <row r="87" spans="2:6" ht="38.25" x14ac:dyDescent="0.2">
      <c r="B87" s="460" t="s">
        <v>549</v>
      </c>
      <c r="C87" s="478" t="s">
        <v>551</v>
      </c>
      <c r="D87" s="462">
        <v>0</v>
      </c>
      <c r="E87" s="462">
        <v>2193800</v>
      </c>
      <c r="F87" s="463">
        <v>0</v>
      </c>
    </row>
    <row r="88" spans="2:6" ht="25.5" x14ac:dyDescent="0.2">
      <c r="B88" s="460" t="s">
        <v>502</v>
      </c>
      <c r="C88" s="478" t="s">
        <v>503</v>
      </c>
      <c r="D88" s="462">
        <v>0</v>
      </c>
      <c r="E88" s="462">
        <v>0</v>
      </c>
      <c r="F88" s="463">
        <v>0</v>
      </c>
    </row>
    <row r="89" spans="2:6" ht="25.5" x14ac:dyDescent="0.2">
      <c r="B89" s="479" t="s">
        <v>506</v>
      </c>
      <c r="C89" s="473" t="s">
        <v>483</v>
      </c>
      <c r="D89" s="462">
        <f>D90+D92</f>
        <v>101961</v>
      </c>
      <c r="E89" s="462">
        <f>E90+E92</f>
        <v>103021</v>
      </c>
      <c r="F89" s="463">
        <f>F90+F92</f>
        <v>107113</v>
      </c>
    </row>
    <row r="90" spans="2:6" ht="10.15" customHeight="1" x14ac:dyDescent="0.2">
      <c r="B90" s="460" t="s">
        <v>484</v>
      </c>
      <c r="C90" s="461" t="s">
        <v>485</v>
      </c>
      <c r="D90" s="462">
        <f>D91</f>
        <v>0</v>
      </c>
      <c r="E90" s="462">
        <f>E91</f>
        <v>0</v>
      </c>
      <c r="F90" s="463">
        <f>F91</f>
        <v>0</v>
      </c>
    </row>
    <row r="91" spans="2:6" ht="9" customHeight="1" x14ac:dyDescent="0.2">
      <c r="B91" s="460" t="s">
        <v>486</v>
      </c>
      <c r="C91" s="461" t="s">
        <v>487</v>
      </c>
      <c r="D91" s="462"/>
      <c r="E91" s="462"/>
      <c r="F91" s="463"/>
    </row>
    <row r="92" spans="2:6" ht="38.25" x14ac:dyDescent="0.2">
      <c r="B92" s="460" t="s">
        <v>499</v>
      </c>
      <c r="C92" s="461" t="s">
        <v>488</v>
      </c>
      <c r="D92" s="462">
        <f>D93</f>
        <v>101961</v>
      </c>
      <c r="E92" s="462">
        <f>E93</f>
        <v>103021</v>
      </c>
      <c r="F92" s="463">
        <f>F93</f>
        <v>107113</v>
      </c>
    </row>
    <row r="93" spans="2:6" ht="36" customHeight="1" x14ac:dyDescent="0.2">
      <c r="B93" s="460" t="s">
        <v>498</v>
      </c>
      <c r="C93" s="461" t="s">
        <v>489</v>
      </c>
      <c r="D93" s="462">
        <v>101961</v>
      </c>
      <c r="E93" s="462">
        <v>103021</v>
      </c>
      <c r="F93" s="463">
        <v>107113</v>
      </c>
    </row>
    <row r="94" spans="2:6" x14ac:dyDescent="0.2">
      <c r="B94" s="479" t="s">
        <v>507</v>
      </c>
      <c r="C94" s="473" t="s">
        <v>490</v>
      </c>
      <c r="D94" s="474">
        <f>D95+D97</f>
        <v>235000</v>
      </c>
      <c r="E94" s="474">
        <f>E95+E97</f>
        <v>0</v>
      </c>
      <c r="F94" s="474">
        <f>F95+F97</f>
        <v>0</v>
      </c>
    </row>
    <row r="95" spans="2:6" ht="10.9" customHeight="1" x14ac:dyDescent="0.2">
      <c r="B95" s="460" t="s">
        <v>491</v>
      </c>
      <c r="C95" s="461" t="s">
        <v>492</v>
      </c>
      <c r="D95" s="462">
        <f>D96</f>
        <v>0</v>
      </c>
      <c r="E95" s="462">
        <f>E96</f>
        <v>0</v>
      </c>
      <c r="F95" s="463">
        <f>F96</f>
        <v>0</v>
      </c>
    </row>
    <row r="96" spans="2:6" ht="7.15" customHeight="1" x14ac:dyDescent="0.2">
      <c r="B96" s="460" t="s">
        <v>493</v>
      </c>
      <c r="C96" s="461" t="s">
        <v>0</v>
      </c>
      <c r="D96" s="462"/>
      <c r="E96" s="462"/>
      <c r="F96" s="463"/>
    </row>
    <row r="97" spans="2:6" ht="25.5" x14ac:dyDescent="0.2">
      <c r="B97" s="460" t="s">
        <v>501</v>
      </c>
      <c r="C97" s="461" t="s">
        <v>1</v>
      </c>
      <c r="D97" s="462">
        <f>SUM(D98:D105)</f>
        <v>235000</v>
      </c>
      <c r="E97" s="462">
        <f>SUM(E98:E105)</f>
        <v>0</v>
      </c>
      <c r="F97" s="462">
        <f>SUM(F98:F105)</f>
        <v>0</v>
      </c>
    </row>
    <row r="98" spans="2:6" ht="17.45" hidden="1" customHeight="1" x14ac:dyDescent="0.25">
      <c r="B98" s="460" t="s">
        <v>2</v>
      </c>
      <c r="C98" s="461" t="s">
        <v>3</v>
      </c>
      <c r="D98" s="462"/>
      <c r="E98" s="462"/>
      <c r="F98" s="463"/>
    </row>
    <row r="99" spans="2:6" ht="18.600000000000001" hidden="1" customHeight="1" x14ac:dyDescent="0.25">
      <c r="B99" s="460" t="s">
        <v>4</v>
      </c>
      <c r="C99" s="461" t="s">
        <v>5</v>
      </c>
      <c r="D99" s="462"/>
      <c r="E99" s="462"/>
      <c r="F99" s="463"/>
    </row>
    <row r="100" spans="2:6" ht="21.6" hidden="1" customHeight="1" x14ac:dyDescent="0.25">
      <c r="B100" s="460" t="s">
        <v>6</v>
      </c>
      <c r="C100" s="461" t="s">
        <v>7</v>
      </c>
      <c r="D100" s="462"/>
      <c r="E100" s="462"/>
      <c r="F100" s="463"/>
    </row>
    <row r="101" spans="2:6" ht="28.15" hidden="1" customHeight="1" x14ac:dyDescent="0.25">
      <c r="B101" s="460" t="s">
        <v>8</v>
      </c>
      <c r="C101" s="461" t="s">
        <v>9</v>
      </c>
      <c r="D101" s="462"/>
      <c r="E101" s="462"/>
      <c r="F101" s="463"/>
    </row>
    <row r="102" spans="2:6" ht="11.45" hidden="1" customHeight="1" x14ac:dyDescent="0.25">
      <c r="B102" s="460" t="s">
        <v>10</v>
      </c>
      <c r="C102" s="461" t="s">
        <v>11</v>
      </c>
      <c r="D102" s="462"/>
      <c r="E102" s="462"/>
      <c r="F102" s="463"/>
    </row>
    <row r="103" spans="2:6" ht="12" hidden="1" customHeight="1" x14ac:dyDescent="0.25">
      <c r="B103" s="460" t="s">
        <v>12</v>
      </c>
      <c r="C103" s="461" t="s">
        <v>13</v>
      </c>
      <c r="D103" s="462"/>
      <c r="E103" s="462"/>
      <c r="F103" s="463"/>
    </row>
    <row r="104" spans="2:6" ht="23.45" hidden="1" customHeight="1" x14ac:dyDescent="0.25">
      <c r="B104" s="460" t="s">
        <v>14</v>
      </c>
      <c r="C104" s="461" t="s">
        <v>16</v>
      </c>
      <c r="D104" s="462"/>
      <c r="E104" s="462"/>
      <c r="F104" s="463"/>
    </row>
    <row r="105" spans="2:6" ht="76.5" x14ac:dyDescent="0.2">
      <c r="B105" s="460" t="s">
        <v>545</v>
      </c>
      <c r="C105" s="461" t="s">
        <v>546</v>
      </c>
      <c r="D105" s="462">
        <v>235000</v>
      </c>
      <c r="E105" s="462"/>
      <c r="F105" s="463"/>
    </row>
    <row r="106" spans="2:6" s="455" customFormat="1" ht="19.149999999999999" customHeight="1" x14ac:dyDescent="0.2">
      <c r="B106" s="456" t="s">
        <v>17</v>
      </c>
      <c r="C106" s="457" t="s">
        <v>18</v>
      </c>
      <c r="D106" s="458">
        <f>D107</f>
        <v>0</v>
      </c>
      <c r="E106" s="458">
        <f>E107</f>
        <v>0</v>
      </c>
      <c r="F106" s="459">
        <f>F107</f>
        <v>0</v>
      </c>
    </row>
    <row r="107" spans="2:6" ht="11.45" customHeight="1" x14ac:dyDescent="0.2">
      <c r="B107" s="479" t="s">
        <v>19</v>
      </c>
      <c r="C107" s="473" t="s">
        <v>20</v>
      </c>
      <c r="D107" s="462">
        <f>D108+D109</f>
        <v>0</v>
      </c>
      <c r="E107" s="462">
        <f>E108+E109</f>
        <v>0</v>
      </c>
      <c r="F107" s="463">
        <f>F108+F109</f>
        <v>0</v>
      </c>
    </row>
    <row r="108" spans="2:6" ht="6" customHeight="1" x14ac:dyDescent="0.2">
      <c r="B108" s="460" t="s">
        <v>21</v>
      </c>
      <c r="C108" s="461" t="s">
        <v>22</v>
      </c>
      <c r="D108" s="462"/>
      <c r="E108" s="462"/>
      <c r="F108" s="463"/>
    </row>
    <row r="109" spans="2:6" ht="11.25" customHeight="1" x14ac:dyDescent="0.2">
      <c r="B109" s="460" t="s">
        <v>23</v>
      </c>
      <c r="C109" s="461" t="s">
        <v>20</v>
      </c>
      <c r="D109" s="462"/>
      <c r="E109" s="462"/>
      <c r="F109" s="463"/>
    </row>
    <row r="110" spans="2:6" ht="13.5" thickBot="1" x14ac:dyDescent="0.25">
      <c r="B110" s="480"/>
      <c r="C110" s="481" t="s">
        <v>24</v>
      </c>
      <c r="D110" s="482">
        <f>D76+D12</f>
        <v>7130449.2300000004</v>
      </c>
      <c r="E110" s="482">
        <f>E76+E12</f>
        <v>8144150.7699999996</v>
      </c>
      <c r="F110" s="483">
        <f>F76+F12</f>
        <v>5870221.8799999999</v>
      </c>
    </row>
  </sheetData>
  <mergeCells count="4">
    <mergeCell ref="E3:F3"/>
    <mergeCell ref="B7:F7"/>
    <mergeCell ref="B8:F8"/>
    <mergeCell ref="B9:F9"/>
  </mergeCells>
  <phoneticPr fontId="0" type="noConversion"/>
  <pageMargins left="0.15748031496062992" right="0.15748031496062992" top="0.15748031496062992" bottom="0.15748031496062992" header="0.1574803149606299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zoomScaleSheetLayoutView="100" workbookViewId="0">
      <selection activeCell="H11" sqref="H11"/>
    </sheetView>
  </sheetViews>
  <sheetFormatPr defaultColWidth="9.140625" defaultRowHeight="15" x14ac:dyDescent="0.25"/>
  <cols>
    <col min="1" max="1" width="20.85546875" style="385" customWidth="1"/>
    <col min="2" max="2" width="44.7109375" style="385" customWidth="1"/>
    <col min="3" max="3" width="14.85546875" style="390" customWidth="1"/>
    <col min="4" max="4" width="13.28515625" style="391" customWidth="1"/>
    <col min="5" max="5" width="13.7109375" style="391" customWidth="1"/>
    <col min="6" max="16384" width="9.140625" style="385"/>
  </cols>
  <sheetData>
    <row r="1" spans="1:5" ht="15.95" customHeight="1" x14ac:dyDescent="0.2">
      <c r="B1" s="386"/>
      <c r="C1" s="387" t="s">
        <v>526</v>
      </c>
      <c r="D1" s="387"/>
      <c r="E1" s="387"/>
    </row>
    <row r="2" spans="1:5" ht="15.95" customHeight="1" x14ac:dyDescent="0.2">
      <c r="B2" s="386" t="s">
        <v>251</v>
      </c>
      <c r="C2" s="387" t="s">
        <v>252</v>
      </c>
      <c r="D2" s="387"/>
      <c r="E2" s="387"/>
    </row>
    <row r="3" spans="1:5" ht="15.95" customHeight="1" x14ac:dyDescent="0.2">
      <c r="C3" s="528" t="s">
        <v>437</v>
      </c>
      <c r="D3" s="528"/>
      <c r="E3" s="528"/>
    </row>
    <row r="4" spans="1:5" ht="15.95" customHeight="1" x14ac:dyDescent="0.2">
      <c r="C4" s="388" t="s">
        <v>552</v>
      </c>
      <c r="D4" s="388"/>
      <c r="E4" s="388"/>
    </row>
    <row r="5" spans="1:5" ht="12.75" customHeight="1" x14ac:dyDescent="0.25">
      <c r="C5" s="388"/>
      <c r="D5" s="388"/>
      <c r="E5" s="388"/>
    </row>
    <row r="6" spans="1:5" s="389" customFormat="1" ht="18.75" customHeight="1" x14ac:dyDescent="0.25">
      <c r="A6" s="529" t="s">
        <v>253</v>
      </c>
      <c r="B6" s="529"/>
      <c r="C6" s="529"/>
      <c r="D6" s="529"/>
      <c r="E6" s="529"/>
    </row>
    <row r="7" spans="1:5" s="389" customFormat="1" ht="18.75" customHeight="1" x14ac:dyDescent="0.25">
      <c r="A7" s="529" t="s">
        <v>438</v>
      </c>
      <c r="B7" s="529"/>
      <c r="C7" s="529"/>
      <c r="D7" s="529"/>
      <c r="E7" s="529"/>
    </row>
    <row r="8" spans="1:5" s="389" customFormat="1" ht="18.75" customHeight="1" x14ac:dyDescent="0.25">
      <c r="A8" s="529" t="s">
        <v>539</v>
      </c>
      <c r="B8" s="529"/>
      <c r="C8" s="529"/>
      <c r="D8" s="529"/>
      <c r="E8" s="529"/>
    </row>
    <row r="10" spans="1:5" ht="15.75" thickBot="1" x14ac:dyDescent="0.3">
      <c r="E10" s="392" t="s">
        <v>228</v>
      </c>
    </row>
    <row r="11" spans="1:5" ht="57" thickBot="1" x14ac:dyDescent="0.25">
      <c r="A11" s="393" t="s">
        <v>254</v>
      </c>
      <c r="B11" s="394" t="s">
        <v>255</v>
      </c>
      <c r="C11" s="395" t="s">
        <v>494</v>
      </c>
      <c r="D11" s="396" t="s">
        <v>528</v>
      </c>
      <c r="E11" s="397" t="s">
        <v>533</v>
      </c>
    </row>
    <row r="12" spans="1:5" ht="20.100000000000001" customHeight="1" x14ac:dyDescent="0.2">
      <c r="A12" s="398" t="s">
        <v>256</v>
      </c>
      <c r="B12" s="399" t="s">
        <v>257</v>
      </c>
      <c r="C12" s="400">
        <f>C13+C30+C19+C25</f>
        <v>716039.89</v>
      </c>
      <c r="D12" s="400">
        <f>D13+D30+D19+D25</f>
        <v>0</v>
      </c>
      <c r="E12" s="401">
        <f>E13+E30+E19+E25</f>
        <v>0</v>
      </c>
    </row>
    <row r="13" spans="1:5" ht="31.5" customHeight="1" x14ac:dyDescent="0.2">
      <c r="A13" s="402" t="s">
        <v>258</v>
      </c>
      <c r="B13" s="403" t="s">
        <v>259</v>
      </c>
      <c r="C13" s="404">
        <f>ABS(C14)-ABS(C19)-ABS(C25)</f>
        <v>0</v>
      </c>
      <c r="D13" s="404">
        <f>ABS(D14)-ABS(D19)-ABS(D25)</f>
        <v>0</v>
      </c>
      <c r="E13" s="405">
        <f>ABS(E14)-ABS(E19)-ABS(E25)</f>
        <v>0</v>
      </c>
    </row>
    <row r="14" spans="1:5" ht="31.5" customHeight="1" x14ac:dyDescent="0.2">
      <c r="A14" s="402" t="s">
        <v>260</v>
      </c>
      <c r="B14" s="403" t="s">
        <v>261</v>
      </c>
      <c r="C14" s="404">
        <f>C16-ABS(C18)</f>
        <v>0</v>
      </c>
      <c r="D14" s="404">
        <f>D16-ABS(D18)</f>
        <v>0</v>
      </c>
      <c r="E14" s="405">
        <f>E16-ABS(E18)</f>
        <v>0</v>
      </c>
    </row>
    <row r="15" spans="1:5" ht="33.75" customHeight="1" x14ac:dyDescent="0.2">
      <c r="A15" s="406" t="s">
        <v>262</v>
      </c>
      <c r="B15" s="407" t="s">
        <v>263</v>
      </c>
      <c r="C15" s="408">
        <f>C16</f>
        <v>0</v>
      </c>
      <c r="D15" s="408">
        <f>D16</f>
        <v>0</v>
      </c>
      <c r="E15" s="409">
        <f>E16</f>
        <v>0</v>
      </c>
    </row>
    <row r="16" spans="1:5" ht="48" customHeight="1" x14ac:dyDescent="0.2">
      <c r="A16" s="406" t="s">
        <v>264</v>
      </c>
      <c r="B16" s="407" t="s">
        <v>265</v>
      </c>
      <c r="C16" s="408"/>
      <c r="D16" s="410"/>
      <c r="E16" s="411"/>
    </row>
    <row r="17" spans="1:5" ht="35.25" customHeight="1" x14ac:dyDescent="0.2">
      <c r="A17" s="406" t="s">
        <v>266</v>
      </c>
      <c r="B17" s="407" t="s">
        <v>267</v>
      </c>
      <c r="C17" s="408">
        <f>C18</f>
        <v>0</v>
      </c>
      <c r="D17" s="408">
        <f>D18</f>
        <v>0</v>
      </c>
      <c r="E17" s="409">
        <f>E18</f>
        <v>0</v>
      </c>
    </row>
    <row r="18" spans="1:5" ht="46.5" customHeight="1" x14ac:dyDescent="0.2">
      <c r="A18" s="406" t="s">
        <v>268</v>
      </c>
      <c r="B18" s="407" t="s">
        <v>269</v>
      </c>
      <c r="C18" s="408"/>
      <c r="D18" s="410"/>
      <c r="E18" s="411"/>
    </row>
    <row r="19" spans="1:5" ht="33.75" customHeight="1" x14ac:dyDescent="0.2">
      <c r="A19" s="402" t="s">
        <v>270</v>
      </c>
      <c r="B19" s="403" t="s">
        <v>271</v>
      </c>
      <c r="C19" s="404">
        <f>C22-ABS(C24)</f>
        <v>0</v>
      </c>
      <c r="D19" s="412"/>
      <c r="E19" s="413"/>
    </row>
    <row r="20" spans="1:5" ht="45" customHeight="1" x14ac:dyDescent="0.2">
      <c r="A20" s="414" t="s">
        <v>272</v>
      </c>
      <c r="B20" s="415" t="s">
        <v>273</v>
      </c>
      <c r="C20" s="416">
        <f>C21-ABS(C23)</f>
        <v>0</v>
      </c>
      <c r="D20" s="416">
        <f>D21-ABS(D23)</f>
        <v>0</v>
      </c>
      <c r="E20" s="417">
        <f>E21-ABS(E23)</f>
        <v>0</v>
      </c>
    </row>
    <row r="21" spans="1:5" ht="45" customHeight="1" x14ac:dyDescent="0.2">
      <c r="A21" s="414" t="s">
        <v>274</v>
      </c>
      <c r="B21" s="407" t="s">
        <v>275</v>
      </c>
      <c r="C21" s="408">
        <f>C22</f>
        <v>0</v>
      </c>
      <c r="D21" s="408">
        <f>D22</f>
        <v>0</v>
      </c>
      <c r="E21" s="409">
        <f>E22</f>
        <v>0</v>
      </c>
    </row>
    <row r="22" spans="1:5" ht="50.25" customHeight="1" x14ac:dyDescent="0.2">
      <c r="A22" s="414" t="s">
        <v>276</v>
      </c>
      <c r="B22" s="407" t="s">
        <v>277</v>
      </c>
      <c r="C22" s="408"/>
      <c r="D22" s="410"/>
      <c r="E22" s="411"/>
    </row>
    <row r="23" spans="1:5" ht="49.5" customHeight="1" x14ac:dyDescent="0.2">
      <c r="A23" s="414" t="s">
        <v>278</v>
      </c>
      <c r="B23" s="407" t="s">
        <v>279</v>
      </c>
      <c r="C23" s="408">
        <f>C24</f>
        <v>0</v>
      </c>
      <c r="D23" s="408">
        <f>D24</f>
        <v>0</v>
      </c>
      <c r="E23" s="409">
        <f>E24</f>
        <v>0</v>
      </c>
    </row>
    <row r="24" spans="1:5" ht="48.75" customHeight="1" x14ac:dyDescent="0.2">
      <c r="A24" s="414" t="s">
        <v>280</v>
      </c>
      <c r="B24" s="407" t="s">
        <v>282</v>
      </c>
      <c r="C24" s="408"/>
      <c r="D24" s="410"/>
      <c r="E24" s="411"/>
    </row>
    <row r="25" spans="1:5" ht="30.75" customHeight="1" x14ac:dyDescent="0.2">
      <c r="A25" s="402" t="s">
        <v>283</v>
      </c>
      <c r="B25" s="403" t="s">
        <v>284</v>
      </c>
      <c r="C25" s="404">
        <f>ABS(C27)-ABS(C29)</f>
        <v>0</v>
      </c>
      <c r="D25" s="404">
        <f>ABS(D27)-D29</f>
        <v>0</v>
      </c>
      <c r="E25" s="405">
        <f>ABS(E27)-E29</f>
        <v>0</v>
      </c>
    </row>
    <row r="26" spans="1:5" ht="31.5" customHeight="1" x14ac:dyDescent="0.2">
      <c r="A26" s="414" t="s">
        <v>285</v>
      </c>
      <c r="B26" s="415" t="s">
        <v>286</v>
      </c>
      <c r="C26" s="408">
        <f>C27</f>
        <v>0</v>
      </c>
      <c r="D26" s="408">
        <f>D27</f>
        <v>0</v>
      </c>
      <c r="E26" s="409">
        <f>E27</f>
        <v>0</v>
      </c>
    </row>
    <row r="27" spans="1:5" ht="94.5" customHeight="1" x14ac:dyDescent="0.2">
      <c r="A27" s="414" t="s">
        <v>287</v>
      </c>
      <c r="B27" s="407" t="s">
        <v>288</v>
      </c>
      <c r="C27" s="408"/>
      <c r="D27" s="410"/>
      <c r="E27" s="411"/>
    </row>
    <row r="28" spans="1:5" ht="35.25" customHeight="1" x14ac:dyDescent="0.2">
      <c r="A28" s="414" t="s">
        <v>289</v>
      </c>
      <c r="B28" s="407" t="s">
        <v>290</v>
      </c>
      <c r="C28" s="408">
        <f>C29</f>
        <v>0</v>
      </c>
      <c r="D28" s="408">
        <f>D29</f>
        <v>0</v>
      </c>
      <c r="E28" s="409">
        <f>E29</f>
        <v>0</v>
      </c>
    </row>
    <row r="29" spans="1:5" ht="51" customHeight="1" x14ac:dyDescent="0.2">
      <c r="A29" s="414" t="s">
        <v>291</v>
      </c>
      <c r="B29" s="407" t="s">
        <v>292</v>
      </c>
      <c r="C29" s="408"/>
      <c r="D29" s="410"/>
      <c r="E29" s="411"/>
    </row>
    <row r="30" spans="1:5" ht="27" customHeight="1" x14ac:dyDescent="0.2">
      <c r="A30" s="402" t="s">
        <v>258</v>
      </c>
      <c r="B30" s="403" t="s">
        <v>293</v>
      </c>
      <c r="C30" s="404">
        <v>716039.89</v>
      </c>
      <c r="D30" s="404">
        <f>D35-ABS(D31)</f>
        <v>0</v>
      </c>
      <c r="E30" s="405">
        <f>E35-ABS(E31)</f>
        <v>0</v>
      </c>
    </row>
    <row r="31" spans="1:5" ht="36.75" customHeight="1" x14ac:dyDescent="0.2">
      <c r="A31" s="414" t="s">
        <v>294</v>
      </c>
      <c r="B31" s="415" t="s">
        <v>295</v>
      </c>
      <c r="C31" s="408">
        <v>716039.89</v>
      </c>
      <c r="D31" s="408">
        <f t="shared" ref="C31:E33" si="0">D32</f>
        <v>8144150.7699999996</v>
      </c>
      <c r="E31" s="409">
        <f t="shared" si="0"/>
        <v>5870221.8799999999</v>
      </c>
    </row>
    <row r="32" spans="1:5" ht="27" customHeight="1" x14ac:dyDescent="0.2">
      <c r="A32" s="414" t="s">
        <v>296</v>
      </c>
      <c r="B32" s="415" t="s">
        <v>297</v>
      </c>
      <c r="C32" s="408">
        <f t="shared" si="0"/>
        <v>7130449.2300000004</v>
      </c>
      <c r="D32" s="408">
        <f t="shared" si="0"/>
        <v>8144150.7699999996</v>
      </c>
      <c r="E32" s="409">
        <f t="shared" si="0"/>
        <v>5870221.8799999999</v>
      </c>
    </row>
    <row r="33" spans="1:5" ht="33" customHeight="1" x14ac:dyDescent="0.2">
      <c r="A33" s="414" t="s">
        <v>298</v>
      </c>
      <c r="B33" s="415" t="s">
        <v>299</v>
      </c>
      <c r="C33" s="408">
        <f t="shared" si="0"/>
        <v>7130449.2300000004</v>
      </c>
      <c r="D33" s="408">
        <f t="shared" si="0"/>
        <v>8144150.7699999996</v>
      </c>
      <c r="E33" s="409">
        <f t="shared" si="0"/>
        <v>5870221.8799999999</v>
      </c>
    </row>
    <row r="34" spans="1:5" ht="35.25" customHeight="1" x14ac:dyDescent="0.2">
      <c r="A34" s="414" t="s">
        <v>300</v>
      </c>
      <c r="B34" s="407" t="s">
        <v>301</v>
      </c>
      <c r="C34" s="408">
        <v>7130449.2300000004</v>
      </c>
      <c r="D34" s="408">
        <v>8144150.7699999996</v>
      </c>
      <c r="E34" s="408">
        <v>5870221.8799999999</v>
      </c>
    </row>
    <row r="35" spans="1:5" ht="27" customHeight="1" x14ac:dyDescent="0.2">
      <c r="A35" s="414" t="s">
        <v>302</v>
      </c>
      <c r="B35" s="415" t="s">
        <v>303</v>
      </c>
      <c r="C35" s="408">
        <f t="shared" ref="C35:E37" si="1">C36</f>
        <v>7130449.2300000004</v>
      </c>
      <c r="D35" s="408">
        <f t="shared" si="1"/>
        <v>8144150.7699999996</v>
      </c>
      <c r="E35" s="409">
        <f t="shared" si="1"/>
        <v>5870221.8799999999</v>
      </c>
    </row>
    <row r="36" spans="1:5" ht="27" customHeight="1" x14ac:dyDescent="0.2">
      <c r="A36" s="406" t="s">
        <v>304</v>
      </c>
      <c r="B36" s="407" t="s">
        <v>305</v>
      </c>
      <c r="C36" s="408">
        <f t="shared" si="1"/>
        <v>7130449.2300000004</v>
      </c>
      <c r="D36" s="408">
        <f t="shared" si="1"/>
        <v>8144150.7699999996</v>
      </c>
      <c r="E36" s="409">
        <f t="shared" si="1"/>
        <v>5870221.8799999999</v>
      </c>
    </row>
    <row r="37" spans="1:5" ht="34.5" customHeight="1" x14ac:dyDescent="0.2">
      <c r="A37" s="414" t="s">
        <v>306</v>
      </c>
      <c r="B37" s="415" t="s">
        <v>307</v>
      </c>
      <c r="C37" s="408">
        <f t="shared" si="1"/>
        <v>7130449.2300000004</v>
      </c>
      <c r="D37" s="408">
        <f t="shared" si="1"/>
        <v>8144150.7699999996</v>
      </c>
      <c r="E37" s="409">
        <f t="shared" si="1"/>
        <v>5870221.8799999999</v>
      </c>
    </row>
    <row r="38" spans="1:5" ht="31.5" customHeight="1" thickBot="1" x14ac:dyDescent="0.25">
      <c r="A38" s="418" t="s">
        <v>308</v>
      </c>
      <c r="B38" s="419" t="s">
        <v>309</v>
      </c>
      <c r="C38" s="420">
        <v>7130449.2300000004</v>
      </c>
      <c r="D38" s="420">
        <v>8144150.7699999996</v>
      </c>
      <c r="E38" s="421">
        <v>5870221.8799999999</v>
      </c>
    </row>
  </sheetData>
  <mergeCells count="4">
    <mergeCell ref="C3:E3"/>
    <mergeCell ref="A6:E6"/>
    <mergeCell ref="A7:E7"/>
    <mergeCell ref="A8:E8"/>
  </mergeCells>
  <phoneticPr fontId="0" type="noConversion"/>
  <pageMargins left="0.19685039370078741" right="0.19685039370078741" top="0.23622047244094491" bottom="0.19" header="0.15748031496062992" footer="0.19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1"/>
  <sheetViews>
    <sheetView showGridLines="0" topLeftCell="A70" zoomScaleSheetLayoutView="100" workbookViewId="0">
      <selection activeCell="Z139" sqref="Z139"/>
    </sheetView>
  </sheetViews>
  <sheetFormatPr defaultColWidth="9.140625" defaultRowHeight="12.75" x14ac:dyDescent="0.2"/>
  <cols>
    <col min="1" max="1" width="0.5703125" style="1" customWidth="1"/>
    <col min="2" max="12" width="0" style="1" hidden="1" customWidth="1"/>
    <col min="13" max="13" width="50" style="1" customWidth="1"/>
    <col min="14" max="14" width="6.7109375" style="1" customWidth="1"/>
    <col min="15" max="15" width="5.42578125" style="1" customWidth="1"/>
    <col min="16" max="16" width="5.28515625" style="1" customWidth="1"/>
    <col min="17" max="17" width="0" style="1" hidden="1" customWidth="1"/>
    <col min="18" max="18" width="3.28515625" style="1" customWidth="1"/>
    <col min="19" max="19" width="2.5703125" style="1" customWidth="1"/>
    <col min="20" max="20" width="3.28515625" style="1" customWidth="1"/>
    <col min="21" max="21" width="6.85546875" style="1" customWidth="1"/>
    <col min="22" max="22" width="7.42578125" style="1" customWidth="1"/>
    <col min="23" max="23" width="0" style="1" hidden="1" customWidth="1"/>
    <col min="24" max="24" width="15.5703125" style="1" customWidth="1"/>
    <col min="25" max="25" width="14" style="1" customWidth="1"/>
    <col min="26" max="26" width="13.42578125" style="1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 x14ac:dyDescent="0.25">
      <c r="A1" s="77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5"/>
      <c r="Z1" s="2"/>
      <c r="AA1" s="3"/>
      <c r="AB1" s="2"/>
    </row>
    <row r="2" spans="1:28" ht="12.75" customHeight="1" thickBot="1" x14ac:dyDescent="0.3">
      <c r="A2" s="77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8" t="s">
        <v>233</v>
      </c>
      <c r="W2" s="76"/>
      <c r="X2" s="2"/>
      <c r="Y2" s="75"/>
      <c r="Z2" s="2"/>
      <c r="AA2" s="3"/>
      <c r="AB2" s="2"/>
    </row>
    <row r="3" spans="1:28" ht="12.75" customHeight="1" x14ac:dyDescent="0.25">
      <c r="A3" s="77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437" t="s">
        <v>333</v>
      </c>
      <c r="N3" s="438"/>
      <c r="O3" s="439"/>
      <c r="P3" s="76"/>
      <c r="Q3" s="76"/>
      <c r="R3" s="76"/>
      <c r="S3" s="76"/>
      <c r="T3" s="76"/>
      <c r="U3" s="76"/>
      <c r="V3" s="78" t="s">
        <v>232</v>
      </c>
      <c r="W3" s="76"/>
      <c r="X3" s="2"/>
      <c r="Y3" s="75"/>
      <c r="Z3" s="2"/>
      <c r="AA3" s="3"/>
      <c r="AB3" s="2"/>
    </row>
    <row r="4" spans="1:28" ht="12.75" customHeight="1" thickBot="1" x14ac:dyDescent="0.3">
      <c r="A4" s="77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440" t="s">
        <v>334</v>
      </c>
      <c r="N4" s="441"/>
      <c r="O4" s="442"/>
      <c r="P4" s="76"/>
      <c r="Q4" s="76"/>
      <c r="R4" s="76"/>
      <c r="S4" s="76"/>
      <c r="T4" s="76"/>
      <c r="U4" s="76"/>
      <c r="V4" s="78" t="s">
        <v>231</v>
      </c>
      <c r="W4" s="76"/>
      <c r="X4" s="2"/>
      <c r="Y4" s="75"/>
      <c r="Z4" s="3"/>
      <c r="AA4" s="3"/>
      <c r="AB4" s="2"/>
    </row>
    <row r="5" spans="1:28" ht="12.75" customHeight="1" x14ac:dyDescent="0.25">
      <c r="A5" s="77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4"/>
      <c r="O5" s="4"/>
      <c r="P5" s="2"/>
      <c r="Q5" s="79"/>
      <c r="R5" s="81"/>
      <c r="S5" s="79"/>
      <c r="T5" s="79"/>
      <c r="U5" s="79"/>
      <c r="V5" s="78" t="s">
        <v>432</v>
      </c>
      <c r="W5" s="80"/>
      <c r="X5" s="2"/>
      <c r="Y5" s="79"/>
      <c r="Z5" s="73"/>
      <c r="AA5" s="3"/>
      <c r="AB5" s="2"/>
    </row>
    <row r="6" spans="1:28" ht="12.75" customHeight="1" x14ac:dyDescent="0.25">
      <c r="A6" s="77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8" t="s">
        <v>508</v>
      </c>
      <c r="W6" s="76"/>
      <c r="X6" s="2"/>
      <c r="Y6" s="75"/>
      <c r="Z6" s="2"/>
      <c r="AA6" s="3"/>
      <c r="AB6" s="2"/>
    </row>
    <row r="7" spans="1:28" ht="12.75" customHeight="1" x14ac:dyDescent="0.25">
      <c r="A7" s="77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5"/>
      <c r="Z7" s="3"/>
      <c r="AA7" s="3"/>
      <c r="AB7" s="2"/>
    </row>
    <row r="8" spans="1:28" ht="12.75" customHeight="1" x14ac:dyDescent="0.25">
      <c r="A8" s="70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3"/>
      <c r="AB8" s="2"/>
    </row>
    <row r="9" spans="1:28" ht="12.75" customHeight="1" x14ac:dyDescent="0.25">
      <c r="A9" s="74" t="s">
        <v>229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3"/>
      <c r="AB9" s="2"/>
    </row>
    <row r="10" spans="1:28" ht="12.75" customHeight="1" x14ac:dyDescent="0.25">
      <c r="A10" s="74" t="s">
        <v>234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 t="s">
        <v>15</v>
      </c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3"/>
      <c r="AB10" s="2"/>
    </row>
    <row r="11" spans="1:28" ht="12.75" customHeight="1" x14ac:dyDescent="0.25">
      <c r="A11" s="72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3"/>
      <c r="AB11" s="2"/>
    </row>
    <row r="12" spans="1:28" ht="12.75" customHeight="1" thickBot="1" x14ac:dyDescent="0.25">
      <c r="A12" s="70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7"/>
      <c r="Z12" s="8" t="s">
        <v>228</v>
      </c>
      <c r="AA12" s="3"/>
      <c r="AB12" s="2"/>
    </row>
    <row r="13" spans="1:28" ht="45.75" customHeight="1" thickBot="1" x14ac:dyDescent="0.25">
      <c r="A13" s="7"/>
      <c r="B13" s="66"/>
      <c r="C13" s="66"/>
      <c r="D13" s="66"/>
      <c r="E13" s="66"/>
      <c r="F13" s="66"/>
      <c r="G13" s="66"/>
      <c r="H13" s="66"/>
      <c r="I13" s="66"/>
      <c r="J13" s="66"/>
      <c r="K13" s="65"/>
      <c r="L13" s="64"/>
      <c r="M13" s="60" t="s">
        <v>227</v>
      </c>
      <c r="N13" s="62" t="s">
        <v>226</v>
      </c>
      <c r="O13" s="61" t="s">
        <v>225</v>
      </c>
      <c r="P13" s="61" t="s">
        <v>224</v>
      </c>
      <c r="Q13" s="63" t="s">
        <v>223</v>
      </c>
      <c r="R13" s="530" t="s">
        <v>222</v>
      </c>
      <c r="S13" s="530"/>
      <c r="T13" s="530"/>
      <c r="U13" s="530"/>
      <c r="V13" s="62" t="s">
        <v>221</v>
      </c>
      <c r="W13" s="61" t="s">
        <v>220</v>
      </c>
      <c r="X13" s="61" t="s">
        <v>235</v>
      </c>
      <c r="Y13" s="60" t="s">
        <v>281</v>
      </c>
      <c r="Z13" s="59" t="s">
        <v>494</v>
      </c>
      <c r="AA13" s="58"/>
      <c r="AB13" s="3"/>
    </row>
    <row r="14" spans="1:28" ht="13.5" customHeight="1" thickBot="1" x14ac:dyDescent="0.3">
      <c r="A14" s="49"/>
      <c r="B14" s="57"/>
      <c r="C14" s="56"/>
      <c r="D14" s="55"/>
      <c r="E14" s="54"/>
      <c r="F14" s="54"/>
      <c r="G14" s="54"/>
      <c r="H14" s="54"/>
      <c r="I14" s="54"/>
      <c r="J14" s="54"/>
      <c r="K14" s="54"/>
      <c r="L14" s="53"/>
      <c r="M14" s="50">
        <v>1</v>
      </c>
      <c r="N14" s="50">
        <v>2</v>
      </c>
      <c r="O14" s="50">
        <v>3</v>
      </c>
      <c r="P14" s="50">
        <v>4</v>
      </c>
      <c r="Q14" s="52">
        <v>5</v>
      </c>
      <c r="R14" s="531">
        <v>5</v>
      </c>
      <c r="S14" s="531"/>
      <c r="T14" s="531"/>
      <c r="U14" s="531"/>
      <c r="V14" s="51">
        <v>6</v>
      </c>
      <c r="W14" s="50">
        <v>7</v>
      </c>
      <c r="X14" s="50">
        <v>7</v>
      </c>
      <c r="Y14" s="50">
        <v>8</v>
      </c>
      <c r="Z14" s="50">
        <v>9</v>
      </c>
      <c r="AA14" s="49"/>
      <c r="AB14" s="3"/>
    </row>
    <row r="15" spans="1:28" ht="43.5" customHeight="1" x14ac:dyDescent="0.2">
      <c r="A15" s="21"/>
      <c r="B15" s="20"/>
      <c r="C15" s="532" t="s">
        <v>433</v>
      </c>
      <c r="D15" s="533"/>
      <c r="E15" s="533"/>
      <c r="F15" s="533"/>
      <c r="G15" s="533"/>
      <c r="H15" s="533"/>
      <c r="I15" s="533"/>
      <c r="J15" s="533"/>
      <c r="K15" s="533"/>
      <c r="L15" s="533"/>
      <c r="M15" s="534"/>
      <c r="N15" s="102">
        <v>37</v>
      </c>
      <c r="O15" s="103" t="s">
        <v>31</v>
      </c>
      <c r="P15" s="104" t="s">
        <v>31</v>
      </c>
      <c r="Q15" s="105" t="s">
        <v>31</v>
      </c>
      <c r="R15" s="106" t="s">
        <v>31</v>
      </c>
      <c r="S15" s="107" t="s">
        <v>31</v>
      </c>
      <c r="T15" s="106" t="s">
        <v>31</v>
      </c>
      <c r="U15" s="108" t="s">
        <v>31</v>
      </c>
      <c r="V15" s="286"/>
      <c r="W15" s="287"/>
      <c r="X15" s="288"/>
      <c r="Y15" s="288"/>
      <c r="Z15" s="289"/>
      <c r="AA15" s="8"/>
      <c r="AB15" s="3"/>
    </row>
    <row r="16" spans="1:28" ht="23.25" customHeight="1" x14ac:dyDescent="0.2">
      <c r="A16" s="21"/>
      <c r="B16" s="20"/>
      <c r="C16" s="109"/>
      <c r="D16" s="535" t="s">
        <v>217</v>
      </c>
      <c r="E16" s="536"/>
      <c r="F16" s="536"/>
      <c r="G16" s="536"/>
      <c r="H16" s="536"/>
      <c r="I16" s="536"/>
      <c r="J16" s="536"/>
      <c r="K16" s="536"/>
      <c r="L16" s="536"/>
      <c r="M16" s="537"/>
      <c r="N16" s="48">
        <v>37</v>
      </c>
      <c r="O16" s="47">
        <v>1</v>
      </c>
      <c r="P16" s="46" t="s">
        <v>31</v>
      </c>
      <c r="Q16" s="12" t="s">
        <v>31</v>
      </c>
      <c r="R16" s="44" t="s">
        <v>31</v>
      </c>
      <c r="S16" s="45" t="s">
        <v>31</v>
      </c>
      <c r="T16" s="44" t="s">
        <v>31</v>
      </c>
      <c r="U16" s="43" t="s">
        <v>31</v>
      </c>
      <c r="V16" s="290"/>
      <c r="W16" s="291"/>
      <c r="X16" s="292">
        <f>X17+X21+X28+X31</f>
        <v>3405837</v>
      </c>
      <c r="Y16" s="292">
        <f>Y17+Y21+Y28+Y31</f>
        <v>3340837</v>
      </c>
      <c r="Z16" s="293">
        <f>Z17+Z21+Z28+Z31</f>
        <v>3340837</v>
      </c>
      <c r="AA16" s="8"/>
      <c r="AB16" s="3"/>
    </row>
    <row r="17" spans="1:28" ht="43.5" customHeight="1" x14ac:dyDescent="0.2">
      <c r="A17" s="21"/>
      <c r="B17" s="20"/>
      <c r="C17" s="110"/>
      <c r="D17" s="30"/>
      <c r="E17" s="549" t="s">
        <v>216</v>
      </c>
      <c r="F17" s="550"/>
      <c r="G17" s="550"/>
      <c r="H17" s="550"/>
      <c r="I17" s="550"/>
      <c r="J17" s="550"/>
      <c r="K17" s="550"/>
      <c r="L17" s="550"/>
      <c r="M17" s="551"/>
      <c r="N17" s="94">
        <v>37</v>
      </c>
      <c r="O17" s="95">
        <v>1</v>
      </c>
      <c r="P17" s="96">
        <v>2</v>
      </c>
      <c r="Q17" s="92" t="s">
        <v>31</v>
      </c>
      <c r="R17" s="97" t="s">
        <v>31</v>
      </c>
      <c r="S17" s="98" t="s">
        <v>31</v>
      </c>
      <c r="T17" s="97" t="s">
        <v>31</v>
      </c>
      <c r="U17" s="99" t="s">
        <v>31</v>
      </c>
      <c r="V17" s="294"/>
      <c r="W17" s="295"/>
      <c r="X17" s="296">
        <f t="shared" ref="X17:Z19" si="0">X18</f>
        <v>534000</v>
      </c>
      <c r="Y17" s="296">
        <f t="shared" si="0"/>
        <v>534000</v>
      </c>
      <c r="Z17" s="297">
        <f t="shared" si="0"/>
        <v>534000</v>
      </c>
      <c r="AA17" s="8"/>
      <c r="AB17" s="3"/>
    </row>
    <row r="18" spans="1:28" ht="29.25" customHeight="1" x14ac:dyDescent="0.2">
      <c r="A18" s="21"/>
      <c r="B18" s="20"/>
      <c r="C18" s="110"/>
      <c r="D18" s="19"/>
      <c r="E18" s="29"/>
      <c r="F18" s="542" t="s">
        <v>26</v>
      </c>
      <c r="G18" s="542"/>
      <c r="H18" s="542"/>
      <c r="I18" s="543"/>
      <c r="J18" s="543"/>
      <c r="K18" s="543"/>
      <c r="L18" s="543"/>
      <c r="M18" s="544"/>
      <c r="N18" s="28">
        <v>37</v>
      </c>
      <c r="O18" s="27">
        <v>1</v>
      </c>
      <c r="P18" s="26">
        <v>2</v>
      </c>
      <c r="Q18" s="12" t="s">
        <v>179</v>
      </c>
      <c r="R18" s="24">
        <v>86</v>
      </c>
      <c r="S18" s="25" t="s">
        <v>36</v>
      </c>
      <c r="T18" s="24" t="s">
        <v>35</v>
      </c>
      <c r="U18" s="23" t="s">
        <v>34</v>
      </c>
      <c r="V18" s="298"/>
      <c r="W18" s="291"/>
      <c r="X18" s="299">
        <f t="shared" si="0"/>
        <v>534000</v>
      </c>
      <c r="Y18" s="299">
        <f t="shared" si="0"/>
        <v>534000</v>
      </c>
      <c r="Z18" s="300">
        <f t="shared" si="0"/>
        <v>534000</v>
      </c>
      <c r="AA18" s="8"/>
      <c r="AB18" s="3"/>
    </row>
    <row r="19" spans="1:28" ht="29.25" customHeight="1" x14ac:dyDescent="0.2">
      <c r="A19" s="21"/>
      <c r="B19" s="20"/>
      <c r="C19" s="110"/>
      <c r="D19" s="19"/>
      <c r="E19" s="18"/>
      <c r="F19" s="16"/>
      <c r="G19" s="16"/>
      <c r="H19" s="16"/>
      <c r="I19" s="542" t="s">
        <v>215</v>
      </c>
      <c r="J19" s="543"/>
      <c r="K19" s="543"/>
      <c r="L19" s="543"/>
      <c r="M19" s="544"/>
      <c r="N19" s="28">
        <v>37</v>
      </c>
      <c r="O19" s="27">
        <v>1</v>
      </c>
      <c r="P19" s="26">
        <v>2</v>
      </c>
      <c r="Q19" s="12" t="s">
        <v>214</v>
      </c>
      <c r="R19" s="24">
        <v>86</v>
      </c>
      <c r="S19" s="25" t="s">
        <v>36</v>
      </c>
      <c r="T19" s="24">
        <v>1</v>
      </c>
      <c r="U19" s="23" t="s">
        <v>213</v>
      </c>
      <c r="V19" s="298"/>
      <c r="W19" s="291"/>
      <c r="X19" s="299">
        <f t="shared" si="0"/>
        <v>534000</v>
      </c>
      <c r="Y19" s="299">
        <f t="shared" si="0"/>
        <v>534000</v>
      </c>
      <c r="Z19" s="300">
        <f t="shared" si="0"/>
        <v>534000</v>
      </c>
      <c r="AA19" s="8"/>
      <c r="AB19" s="3"/>
    </row>
    <row r="20" spans="1:28" ht="29.25" customHeight="1" x14ac:dyDescent="0.2">
      <c r="A20" s="21"/>
      <c r="B20" s="20"/>
      <c r="C20" s="110"/>
      <c r="D20" s="19"/>
      <c r="E20" s="37"/>
      <c r="F20" s="36"/>
      <c r="G20" s="36"/>
      <c r="H20" s="36"/>
      <c r="I20" s="35"/>
      <c r="J20" s="545" t="s">
        <v>188</v>
      </c>
      <c r="K20" s="545"/>
      <c r="L20" s="545"/>
      <c r="M20" s="546"/>
      <c r="N20" s="15">
        <v>37</v>
      </c>
      <c r="O20" s="14">
        <v>1</v>
      </c>
      <c r="P20" s="13">
        <v>2</v>
      </c>
      <c r="Q20" s="12" t="s">
        <v>214</v>
      </c>
      <c r="R20" s="10">
        <v>86</v>
      </c>
      <c r="S20" s="11" t="s">
        <v>36</v>
      </c>
      <c r="T20" s="10">
        <v>1</v>
      </c>
      <c r="U20" s="9" t="s">
        <v>213</v>
      </c>
      <c r="V20" s="301" t="s">
        <v>187</v>
      </c>
      <c r="W20" s="291"/>
      <c r="X20" s="302">
        <v>534000</v>
      </c>
      <c r="Y20" s="302">
        <v>534000</v>
      </c>
      <c r="Z20" s="303">
        <v>534000</v>
      </c>
      <c r="AA20" s="8"/>
      <c r="AB20" s="3"/>
    </row>
    <row r="21" spans="1:28" ht="70.5" customHeight="1" x14ac:dyDescent="0.2">
      <c r="A21" s="21"/>
      <c r="B21" s="20"/>
      <c r="C21" s="110"/>
      <c r="D21" s="19"/>
      <c r="E21" s="549" t="s">
        <v>212</v>
      </c>
      <c r="F21" s="550"/>
      <c r="G21" s="550"/>
      <c r="H21" s="550"/>
      <c r="I21" s="550"/>
      <c r="J21" s="552"/>
      <c r="K21" s="552"/>
      <c r="L21" s="552"/>
      <c r="M21" s="553"/>
      <c r="N21" s="89">
        <v>37</v>
      </c>
      <c r="O21" s="90">
        <v>1</v>
      </c>
      <c r="P21" s="91">
        <v>4</v>
      </c>
      <c r="Q21" s="92" t="s">
        <v>31</v>
      </c>
      <c r="R21" s="111" t="s">
        <v>31</v>
      </c>
      <c r="S21" s="112" t="s">
        <v>31</v>
      </c>
      <c r="T21" s="111" t="s">
        <v>31</v>
      </c>
      <c r="U21" s="113" t="s">
        <v>31</v>
      </c>
      <c r="V21" s="304"/>
      <c r="W21" s="295"/>
      <c r="X21" s="305">
        <f t="shared" ref="X21:Z23" si="1">X22</f>
        <v>2574600</v>
      </c>
      <c r="Y21" s="305">
        <f t="shared" si="1"/>
        <v>2574600</v>
      </c>
      <c r="Z21" s="306">
        <f t="shared" si="1"/>
        <v>2574600</v>
      </c>
      <c r="AA21" s="8"/>
      <c r="AB21" s="3"/>
    </row>
    <row r="22" spans="1:28" ht="57.75" customHeight="1" x14ac:dyDescent="0.2">
      <c r="A22" s="21"/>
      <c r="B22" s="20"/>
      <c r="C22" s="110"/>
      <c r="D22" s="19"/>
      <c r="E22" s="29"/>
      <c r="F22" s="542" t="s">
        <v>434</v>
      </c>
      <c r="G22" s="542"/>
      <c r="H22" s="543"/>
      <c r="I22" s="543"/>
      <c r="J22" s="543"/>
      <c r="K22" s="543"/>
      <c r="L22" s="543"/>
      <c r="M22" s="544"/>
      <c r="N22" s="28">
        <v>37</v>
      </c>
      <c r="O22" s="27">
        <v>1</v>
      </c>
      <c r="P22" s="26">
        <v>4</v>
      </c>
      <c r="Q22" s="12" t="s">
        <v>192</v>
      </c>
      <c r="R22" s="24" t="s">
        <v>185</v>
      </c>
      <c r="S22" s="25" t="s">
        <v>36</v>
      </c>
      <c r="T22" s="24" t="s">
        <v>35</v>
      </c>
      <c r="U22" s="23" t="s">
        <v>34</v>
      </c>
      <c r="V22" s="298"/>
      <c r="W22" s="291"/>
      <c r="X22" s="299">
        <f t="shared" si="1"/>
        <v>2574600</v>
      </c>
      <c r="Y22" s="299">
        <f t="shared" si="1"/>
        <v>2574600</v>
      </c>
      <c r="Z22" s="300">
        <f t="shared" si="1"/>
        <v>2574600</v>
      </c>
      <c r="AA22" s="8"/>
      <c r="AB22" s="3"/>
    </row>
    <row r="23" spans="1:28" ht="29.25" customHeight="1" x14ac:dyDescent="0.2">
      <c r="A23" s="21"/>
      <c r="B23" s="20"/>
      <c r="C23" s="110"/>
      <c r="D23" s="19"/>
      <c r="E23" s="18"/>
      <c r="F23" s="16"/>
      <c r="G23" s="16"/>
      <c r="H23" s="542" t="s">
        <v>211</v>
      </c>
      <c r="I23" s="543"/>
      <c r="J23" s="543"/>
      <c r="K23" s="543"/>
      <c r="L23" s="543"/>
      <c r="M23" s="544"/>
      <c r="N23" s="28">
        <v>37</v>
      </c>
      <c r="O23" s="27">
        <v>1</v>
      </c>
      <c r="P23" s="26">
        <v>4</v>
      </c>
      <c r="Q23" s="12" t="s">
        <v>210</v>
      </c>
      <c r="R23" s="24" t="s">
        <v>185</v>
      </c>
      <c r="S23" s="25" t="s">
        <v>36</v>
      </c>
      <c r="T23" s="24" t="s">
        <v>39</v>
      </c>
      <c r="U23" s="23" t="s">
        <v>34</v>
      </c>
      <c r="V23" s="298"/>
      <c r="W23" s="291"/>
      <c r="X23" s="299">
        <f t="shared" si="1"/>
        <v>2574600</v>
      </c>
      <c r="Y23" s="299">
        <f t="shared" si="1"/>
        <v>2574600</v>
      </c>
      <c r="Z23" s="300">
        <f t="shared" si="1"/>
        <v>2574600</v>
      </c>
      <c r="AA23" s="8"/>
      <c r="AB23" s="3"/>
    </row>
    <row r="24" spans="1:28" ht="23.25" customHeight="1" x14ac:dyDescent="0.2">
      <c r="A24" s="21"/>
      <c r="B24" s="20"/>
      <c r="C24" s="110"/>
      <c r="D24" s="19"/>
      <c r="E24" s="18"/>
      <c r="F24" s="17"/>
      <c r="G24" s="17"/>
      <c r="H24" s="16"/>
      <c r="I24" s="542" t="s">
        <v>209</v>
      </c>
      <c r="J24" s="543"/>
      <c r="K24" s="543"/>
      <c r="L24" s="543"/>
      <c r="M24" s="544"/>
      <c r="N24" s="28">
        <v>37</v>
      </c>
      <c r="O24" s="27">
        <v>1</v>
      </c>
      <c r="P24" s="26">
        <v>4</v>
      </c>
      <c r="Q24" s="12" t="s">
        <v>208</v>
      </c>
      <c r="R24" s="24" t="s">
        <v>185</v>
      </c>
      <c r="S24" s="25" t="s">
        <v>36</v>
      </c>
      <c r="T24" s="24" t="s">
        <v>39</v>
      </c>
      <c r="U24" s="23" t="s">
        <v>207</v>
      </c>
      <c r="V24" s="298"/>
      <c r="W24" s="291"/>
      <c r="X24" s="299">
        <f>X26+X27+X25</f>
        <v>2574600</v>
      </c>
      <c r="Y24" s="299">
        <f t="shared" ref="Y24:Z24" si="2">Y26+Y27+Y25</f>
        <v>2574600</v>
      </c>
      <c r="Z24" s="299">
        <f t="shared" si="2"/>
        <v>2574600</v>
      </c>
      <c r="AA24" s="8"/>
      <c r="AB24" s="3"/>
    </row>
    <row r="25" spans="1:28" ht="25.9" customHeight="1" x14ac:dyDescent="0.2">
      <c r="A25" s="21"/>
      <c r="B25" s="20"/>
      <c r="C25" s="110"/>
      <c r="D25" s="19"/>
      <c r="E25" s="18"/>
      <c r="F25" s="17"/>
      <c r="G25" s="17"/>
      <c r="H25" s="16"/>
      <c r="I25" s="16"/>
      <c r="J25" s="510"/>
      <c r="K25" s="510"/>
      <c r="L25" s="510"/>
      <c r="M25" s="511" t="s">
        <v>509</v>
      </c>
      <c r="N25" s="28">
        <v>37</v>
      </c>
      <c r="O25" s="27">
        <v>1</v>
      </c>
      <c r="P25" s="26">
        <v>4</v>
      </c>
      <c r="Q25" s="12"/>
      <c r="R25" s="24" t="s">
        <v>185</v>
      </c>
      <c r="S25" s="25" t="s">
        <v>36</v>
      </c>
      <c r="T25" s="24" t="s">
        <v>39</v>
      </c>
      <c r="U25" s="23">
        <v>88888</v>
      </c>
      <c r="V25" s="307" t="s">
        <v>187</v>
      </c>
      <c r="W25" s="291"/>
      <c r="X25" s="299">
        <v>42000</v>
      </c>
      <c r="Y25" s="299">
        <v>42000</v>
      </c>
      <c r="Z25" s="300">
        <v>42000</v>
      </c>
      <c r="AA25" s="8"/>
      <c r="AB25" s="3"/>
    </row>
    <row r="26" spans="1:28" ht="29.25" customHeight="1" x14ac:dyDescent="0.2">
      <c r="A26" s="21"/>
      <c r="B26" s="20"/>
      <c r="C26" s="110"/>
      <c r="D26" s="19"/>
      <c r="E26" s="18"/>
      <c r="F26" s="17"/>
      <c r="G26" s="17"/>
      <c r="H26" s="17"/>
      <c r="I26" s="16"/>
      <c r="J26" s="538" t="s">
        <v>188</v>
      </c>
      <c r="K26" s="538"/>
      <c r="L26" s="538"/>
      <c r="M26" s="539"/>
      <c r="N26" s="28">
        <v>37</v>
      </c>
      <c r="O26" s="27">
        <v>1</v>
      </c>
      <c r="P26" s="26">
        <v>4</v>
      </c>
      <c r="Q26" s="12" t="s">
        <v>208</v>
      </c>
      <c r="R26" s="24" t="s">
        <v>185</v>
      </c>
      <c r="S26" s="25" t="s">
        <v>36</v>
      </c>
      <c r="T26" s="24" t="s">
        <v>39</v>
      </c>
      <c r="U26" s="23" t="s">
        <v>207</v>
      </c>
      <c r="V26" s="307" t="s">
        <v>187</v>
      </c>
      <c r="W26" s="291"/>
      <c r="X26" s="308">
        <v>1865000</v>
      </c>
      <c r="Y26" s="308">
        <v>1865000</v>
      </c>
      <c r="Z26" s="309">
        <v>1865000</v>
      </c>
      <c r="AA26" s="8"/>
      <c r="AB26" s="3"/>
    </row>
    <row r="27" spans="1:28" ht="43.5" customHeight="1" x14ac:dyDescent="0.2">
      <c r="A27" s="21"/>
      <c r="B27" s="20"/>
      <c r="C27" s="110"/>
      <c r="D27" s="19"/>
      <c r="E27" s="37"/>
      <c r="F27" s="36"/>
      <c r="G27" s="36"/>
      <c r="H27" s="36"/>
      <c r="I27" s="36"/>
      <c r="J27" s="545" t="s">
        <v>94</v>
      </c>
      <c r="K27" s="545"/>
      <c r="L27" s="545"/>
      <c r="M27" s="546"/>
      <c r="N27" s="15">
        <v>37</v>
      </c>
      <c r="O27" s="14">
        <v>1</v>
      </c>
      <c r="P27" s="13">
        <v>4</v>
      </c>
      <c r="Q27" s="12" t="s">
        <v>208</v>
      </c>
      <c r="R27" s="10" t="s">
        <v>185</v>
      </c>
      <c r="S27" s="11" t="s">
        <v>36</v>
      </c>
      <c r="T27" s="10" t="s">
        <v>39</v>
      </c>
      <c r="U27" s="9" t="s">
        <v>207</v>
      </c>
      <c r="V27" s="301" t="s">
        <v>89</v>
      </c>
      <c r="W27" s="291"/>
      <c r="X27" s="302">
        <v>667600</v>
      </c>
      <c r="Y27" s="302">
        <v>667600</v>
      </c>
      <c r="Z27" s="303">
        <v>667600</v>
      </c>
      <c r="AA27" s="8"/>
      <c r="AB27" s="3"/>
    </row>
    <row r="28" spans="1:28" s="508" customFormat="1" ht="43.5" customHeight="1" x14ac:dyDescent="0.2">
      <c r="A28" s="7"/>
      <c r="B28" s="498"/>
      <c r="C28" s="499"/>
      <c r="D28" s="19"/>
      <c r="E28" s="38"/>
      <c r="F28" s="500"/>
      <c r="G28" s="500"/>
      <c r="H28" s="500"/>
      <c r="I28" s="500"/>
      <c r="J28" s="501"/>
      <c r="K28" s="501"/>
      <c r="L28" s="501"/>
      <c r="M28" s="169" t="s">
        <v>27</v>
      </c>
      <c r="N28" s="490">
        <v>37</v>
      </c>
      <c r="O28" s="84">
        <v>1</v>
      </c>
      <c r="P28" s="83">
        <v>7</v>
      </c>
      <c r="Q28" s="502"/>
      <c r="R28" s="489"/>
      <c r="S28" s="503"/>
      <c r="T28" s="489"/>
      <c r="U28" s="504"/>
      <c r="V28" s="319"/>
      <c r="W28" s="505"/>
      <c r="X28" s="506">
        <f t="shared" ref="X28:Z29" si="3">X29</f>
        <v>65000</v>
      </c>
      <c r="Y28" s="506">
        <f t="shared" si="3"/>
        <v>0</v>
      </c>
      <c r="Z28" s="506">
        <f t="shared" si="3"/>
        <v>0</v>
      </c>
      <c r="AA28" s="507"/>
      <c r="AB28" s="76"/>
    </row>
    <row r="29" spans="1:28" ht="43.5" customHeight="1" x14ac:dyDescent="0.2">
      <c r="A29" s="21"/>
      <c r="B29" s="20"/>
      <c r="C29" s="110"/>
      <c r="D29" s="19"/>
      <c r="E29" s="37"/>
      <c r="F29" s="36"/>
      <c r="G29" s="36"/>
      <c r="H29" s="36"/>
      <c r="I29" s="36"/>
      <c r="J29" s="85"/>
      <c r="K29" s="85"/>
      <c r="L29" s="85"/>
      <c r="M29" s="488" t="s">
        <v>29</v>
      </c>
      <c r="N29" s="15">
        <v>37</v>
      </c>
      <c r="O29" s="14">
        <v>1</v>
      </c>
      <c r="P29" s="13">
        <v>7</v>
      </c>
      <c r="Q29" s="12"/>
      <c r="R29" s="10">
        <v>75</v>
      </c>
      <c r="S29" s="11">
        <v>0</v>
      </c>
      <c r="T29" s="10">
        <v>0</v>
      </c>
      <c r="U29" s="9">
        <v>90006</v>
      </c>
      <c r="V29" s="496"/>
      <c r="W29" s="291"/>
      <c r="X29" s="497">
        <f t="shared" si="3"/>
        <v>65000</v>
      </c>
      <c r="Y29" s="497">
        <f t="shared" si="3"/>
        <v>0</v>
      </c>
      <c r="Z29" s="497">
        <f t="shared" si="3"/>
        <v>0</v>
      </c>
      <c r="AA29" s="8"/>
      <c r="AB29" s="3"/>
    </row>
    <row r="30" spans="1:28" ht="43.5" customHeight="1" x14ac:dyDescent="0.2">
      <c r="A30" s="21"/>
      <c r="B30" s="20"/>
      <c r="C30" s="110"/>
      <c r="D30" s="19"/>
      <c r="E30" s="37"/>
      <c r="F30" s="36"/>
      <c r="G30" s="36"/>
      <c r="H30" s="36"/>
      <c r="I30" s="36"/>
      <c r="J30" s="85"/>
      <c r="K30" s="85"/>
      <c r="L30" s="85"/>
      <c r="M30" s="487" t="s">
        <v>28</v>
      </c>
      <c r="N30" s="154">
        <v>37</v>
      </c>
      <c r="O30" s="13">
        <v>1</v>
      </c>
      <c r="P30" s="13">
        <v>7</v>
      </c>
      <c r="Q30" s="493"/>
      <c r="R30" s="10">
        <v>75</v>
      </c>
      <c r="S30" s="11">
        <v>0</v>
      </c>
      <c r="T30" s="10">
        <v>0</v>
      </c>
      <c r="U30" s="9">
        <v>90006</v>
      </c>
      <c r="V30" s="301">
        <v>880</v>
      </c>
      <c r="W30" s="494"/>
      <c r="X30" s="495">
        <v>65000</v>
      </c>
      <c r="Y30" s="495">
        <v>0</v>
      </c>
      <c r="Z30" s="495">
        <v>0</v>
      </c>
      <c r="AA30" s="8"/>
      <c r="AB30" s="3"/>
    </row>
    <row r="31" spans="1:28" ht="23.25" customHeight="1" x14ac:dyDescent="0.2">
      <c r="A31" s="21"/>
      <c r="B31" s="20"/>
      <c r="C31" s="110"/>
      <c r="D31" s="19"/>
      <c r="E31" s="549" t="s">
        <v>206</v>
      </c>
      <c r="F31" s="550"/>
      <c r="G31" s="550"/>
      <c r="H31" s="550"/>
      <c r="I31" s="550"/>
      <c r="J31" s="552"/>
      <c r="K31" s="552"/>
      <c r="L31" s="552"/>
      <c r="M31" s="553"/>
      <c r="N31" s="89">
        <v>37</v>
      </c>
      <c r="O31" s="90">
        <v>1</v>
      </c>
      <c r="P31" s="91">
        <v>13</v>
      </c>
      <c r="Q31" s="491" t="s">
        <v>31</v>
      </c>
      <c r="R31" s="111" t="s">
        <v>31</v>
      </c>
      <c r="S31" s="112" t="s">
        <v>31</v>
      </c>
      <c r="T31" s="111" t="s">
        <v>31</v>
      </c>
      <c r="U31" s="113" t="s">
        <v>31</v>
      </c>
      <c r="V31" s="304"/>
      <c r="W31" s="492"/>
      <c r="X31" s="305">
        <f>X32</f>
        <v>232237</v>
      </c>
      <c r="Y31" s="305">
        <f>Y32</f>
        <v>232237</v>
      </c>
      <c r="Z31" s="306">
        <f>Z32</f>
        <v>232237</v>
      </c>
      <c r="AA31" s="8"/>
      <c r="AB31" s="3"/>
    </row>
    <row r="32" spans="1:28" ht="29.25" customHeight="1" x14ac:dyDescent="0.2">
      <c r="A32" s="21"/>
      <c r="B32" s="20"/>
      <c r="C32" s="110"/>
      <c r="D32" s="19"/>
      <c r="E32" s="29"/>
      <c r="F32" s="542" t="s">
        <v>180</v>
      </c>
      <c r="G32" s="542"/>
      <c r="H32" s="542"/>
      <c r="I32" s="543"/>
      <c r="J32" s="543"/>
      <c r="K32" s="543"/>
      <c r="L32" s="543"/>
      <c r="M32" s="544"/>
      <c r="N32" s="28">
        <v>37</v>
      </c>
      <c r="O32" s="27">
        <v>1</v>
      </c>
      <c r="P32" s="26">
        <v>13</v>
      </c>
      <c r="Q32" s="12" t="s">
        <v>179</v>
      </c>
      <c r="R32" s="24" t="s">
        <v>176</v>
      </c>
      <c r="S32" s="25" t="s">
        <v>36</v>
      </c>
      <c r="T32" s="24" t="s">
        <v>35</v>
      </c>
      <c r="U32" s="23" t="s">
        <v>34</v>
      </c>
      <c r="V32" s="298"/>
      <c r="W32" s="291"/>
      <c r="X32" s="299">
        <f>X33+X35</f>
        <v>232237</v>
      </c>
      <c r="Y32" s="299">
        <f>Y33+Y35</f>
        <v>232237</v>
      </c>
      <c r="Z32" s="300">
        <f>Z33+Z35</f>
        <v>232237</v>
      </c>
      <c r="AA32" s="8"/>
      <c r="AB32" s="3"/>
    </row>
    <row r="33" spans="1:28" ht="23.25" customHeight="1" x14ac:dyDescent="0.2">
      <c r="A33" s="21"/>
      <c r="B33" s="20"/>
      <c r="C33" s="110"/>
      <c r="D33" s="19"/>
      <c r="E33" s="18"/>
      <c r="F33" s="16"/>
      <c r="G33" s="16"/>
      <c r="H33" s="16"/>
      <c r="I33" s="542" t="s">
        <v>205</v>
      </c>
      <c r="J33" s="543"/>
      <c r="K33" s="543"/>
      <c r="L33" s="543"/>
      <c r="M33" s="544"/>
      <c r="N33" s="28">
        <v>37</v>
      </c>
      <c r="O33" s="27">
        <v>1</v>
      </c>
      <c r="P33" s="26">
        <v>13</v>
      </c>
      <c r="Q33" s="12" t="s">
        <v>204</v>
      </c>
      <c r="R33" s="24" t="s">
        <v>176</v>
      </c>
      <c r="S33" s="25" t="s">
        <v>36</v>
      </c>
      <c r="T33" s="24" t="s">
        <v>35</v>
      </c>
      <c r="U33" s="23" t="s">
        <v>203</v>
      </c>
      <c r="V33" s="298"/>
      <c r="W33" s="291"/>
      <c r="X33" s="299">
        <f>X34</f>
        <v>1500</v>
      </c>
      <c r="Y33" s="299">
        <f>Y34</f>
        <v>1500</v>
      </c>
      <c r="Z33" s="300">
        <f>Z34</f>
        <v>1500</v>
      </c>
      <c r="AA33" s="8"/>
      <c r="AB33" s="3"/>
    </row>
    <row r="34" spans="1:28" ht="23.25" customHeight="1" x14ac:dyDescent="0.2">
      <c r="A34" s="21"/>
      <c r="B34" s="20"/>
      <c r="C34" s="110"/>
      <c r="D34" s="19"/>
      <c r="E34" s="18"/>
      <c r="F34" s="17"/>
      <c r="G34" s="17"/>
      <c r="H34" s="17"/>
      <c r="I34" s="35"/>
      <c r="J34" s="545" t="s">
        <v>199</v>
      </c>
      <c r="K34" s="545"/>
      <c r="L34" s="545"/>
      <c r="M34" s="546"/>
      <c r="N34" s="15">
        <v>37</v>
      </c>
      <c r="O34" s="14">
        <v>1</v>
      </c>
      <c r="P34" s="13">
        <v>13</v>
      </c>
      <c r="Q34" s="12" t="s">
        <v>204</v>
      </c>
      <c r="R34" s="10" t="s">
        <v>176</v>
      </c>
      <c r="S34" s="11" t="s">
        <v>36</v>
      </c>
      <c r="T34" s="10" t="s">
        <v>35</v>
      </c>
      <c r="U34" s="9" t="s">
        <v>203</v>
      </c>
      <c r="V34" s="301" t="s">
        <v>196</v>
      </c>
      <c r="W34" s="291"/>
      <c r="X34" s="302">
        <v>1500</v>
      </c>
      <c r="Y34" s="302">
        <v>1500</v>
      </c>
      <c r="Z34" s="303">
        <v>1500</v>
      </c>
      <c r="AA34" s="8"/>
      <c r="AB34" s="3"/>
    </row>
    <row r="35" spans="1:28" ht="29.25" customHeight="1" x14ac:dyDescent="0.2">
      <c r="A35" s="21"/>
      <c r="B35" s="20"/>
      <c r="C35" s="110"/>
      <c r="D35" s="19"/>
      <c r="E35" s="18"/>
      <c r="F35" s="17"/>
      <c r="G35" s="17"/>
      <c r="H35" s="17"/>
      <c r="I35" s="542" t="s">
        <v>202</v>
      </c>
      <c r="J35" s="547"/>
      <c r="K35" s="547"/>
      <c r="L35" s="547"/>
      <c r="M35" s="548"/>
      <c r="N35" s="42">
        <v>37</v>
      </c>
      <c r="O35" s="41">
        <v>1</v>
      </c>
      <c r="P35" s="40">
        <v>13</v>
      </c>
      <c r="Q35" s="12" t="s">
        <v>198</v>
      </c>
      <c r="R35" s="114" t="s">
        <v>176</v>
      </c>
      <c r="S35" s="115" t="s">
        <v>36</v>
      </c>
      <c r="T35" s="114" t="s">
        <v>35</v>
      </c>
      <c r="U35" s="116" t="s">
        <v>197</v>
      </c>
      <c r="V35" s="310"/>
      <c r="W35" s="291"/>
      <c r="X35" s="311">
        <f>X36+X37+X38</f>
        <v>230737</v>
      </c>
      <c r="Y35" s="311">
        <f>Y36+Y37+Y38</f>
        <v>230737</v>
      </c>
      <c r="Z35" s="312">
        <f>Z36+Z37+Z38</f>
        <v>230737</v>
      </c>
      <c r="AA35" s="8"/>
      <c r="AB35" s="3"/>
    </row>
    <row r="36" spans="1:28" ht="43.5" customHeight="1" x14ac:dyDescent="0.2">
      <c r="A36" s="21"/>
      <c r="B36" s="20"/>
      <c r="C36" s="110"/>
      <c r="D36" s="19"/>
      <c r="E36" s="18"/>
      <c r="F36" s="17"/>
      <c r="G36" s="17"/>
      <c r="H36" s="17"/>
      <c r="I36" s="16"/>
      <c r="J36" s="538" t="s">
        <v>94</v>
      </c>
      <c r="K36" s="538"/>
      <c r="L36" s="538"/>
      <c r="M36" s="539"/>
      <c r="N36" s="28">
        <v>37</v>
      </c>
      <c r="O36" s="27">
        <v>1</v>
      </c>
      <c r="P36" s="26">
        <v>13</v>
      </c>
      <c r="Q36" s="12" t="s">
        <v>198</v>
      </c>
      <c r="R36" s="24" t="s">
        <v>176</v>
      </c>
      <c r="S36" s="25" t="s">
        <v>36</v>
      </c>
      <c r="T36" s="24" t="s">
        <v>35</v>
      </c>
      <c r="U36" s="23" t="s">
        <v>197</v>
      </c>
      <c r="V36" s="307" t="s">
        <v>89</v>
      </c>
      <c r="W36" s="291"/>
      <c r="X36" s="308">
        <v>150000</v>
      </c>
      <c r="Y36" s="308">
        <v>150000</v>
      </c>
      <c r="Z36" s="309">
        <v>150000</v>
      </c>
      <c r="AA36" s="8"/>
      <c r="AB36" s="3"/>
    </row>
    <row r="37" spans="1:28" ht="23.25" customHeight="1" x14ac:dyDescent="0.2">
      <c r="A37" s="21"/>
      <c r="B37" s="20"/>
      <c r="C37" s="110"/>
      <c r="D37" s="19"/>
      <c r="E37" s="18"/>
      <c r="F37" s="17"/>
      <c r="G37" s="17"/>
      <c r="H37" s="17"/>
      <c r="I37" s="17"/>
      <c r="J37" s="538" t="s">
        <v>201</v>
      </c>
      <c r="K37" s="538"/>
      <c r="L37" s="538"/>
      <c r="M37" s="539"/>
      <c r="N37" s="28">
        <v>37</v>
      </c>
      <c r="O37" s="27">
        <v>1</v>
      </c>
      <c r="P37" s="26">
        <v>13</v>
      </c>
      <c r="Q37" s="12" t="s">
        <v>198</v>
      </c>
      <c r="R37" s="24" t="s">
        <v>176</v>
      </c>
      <c r="S37" s="25" t="s">
        <v>36</v>
      </c>
      <c r="T37" s="24" t="s">
        <v>35</v>
      </c>
      <c r="U37" s="23" t="s">
        <v>197</v>
      </c>
      <c r="V37" s="307" t="s">
        <v>200</v>
      </c>
      <c r="W37" s="291"/>
      <c r="X37" s="308">
        <v>15537</v>
      </c>
      <c r="Y37" s="308">
        <v>15537</v>
      </c>
      <c r="Z37" s="309">
        <v>15537</v>
      </c>
      <c r="AA37" s="8"/>
      <c r="AB37" s="3"/>
    </row>
    <row r="38" spans="1:28" ht="23.25" customHeight="1" x14ac:dyDescent="0.2">
      <c r="A38" s="21"/>
      <c r="B38" s="20"/>
      <c r="C38" s="110"/>
      <c r="D38" s="38"/>
      <c r="E38" s="37"/>
      <c r="F38" s="36"/>
      <c r="G38" s="36"/>
      <c r="H38" s="36"/>
      <c r="I38" s="36"/>
      <c r="J38" s="545" t="s">
        <v>199</v>
      </c>
      <c r="K38" s="545"/>
      <c r="L38" s="545"/>
      <c r="M38" s="546"/>
      <c r="N38" s="15">
        <v>37</v>
      </c>
      <c r="O38" s="14">
        <v>1</v>
      </c>
      <c r="P38" s="13">
        <v>13</v>
      </c>
      <c r="Q38" s="12" t="s">
        <v>198</v>
      </c>
      <c r="R38" s="10">
        <v>86</v>
      </c>
      <c r="S38" s="11" t="s">
        <v>36</v>
      </c>
      <c r="T38" s="10">
        <v>7</v>
      </c>
      <c r="U38" s="9">
        <v>95555</v>
      </c>
      <c r="V38" s="301" t="s">
        <v>196</v>
      </c>
      <c r="W38" s="291"/>
      <c r="X38" s="302">
        <v>65200</v>
      </c>
      <c r="Y38" s="302">
        <v>65200</v>
      </c>
      <c r="Z38" s="303">
        <v>65200</v>
      </c>
      <c r="AA38" s="8"/>
      <c r="AB38" s="3"/>
    </row>
    <row r="39" spans="1:28" ht="23.25" customHeight="1" x14ac:dyDescent="0.2">
      <c r="A39" s="21"/>
      <c r="B39" s="20"/>
      <c r="C39" s="110"/>
      <c r="D39" s="535" t="s">
        <v>195</v>
      </c>
      <c r="E39" s="536"/>
      <c r="F39" s="536"/>
      <c r="G39" s="536"/>
      <c r="H39" s="536"/>
      <c r="I39" s="536"/>
      <c r="J39" s="540"/>
      <c r="K39" s="540"/>
      <c r="L39" s="540"/>
      <c r="M39" s="541"/>
      <c r="N39" s="34">
        <v>37</v>
      </c>
      <c r="O39" s="33">
        <v>2</v>
      </c>
      <c r="P39" s="32" t="s">
        <v>31</v>
      </c>
      <c r="Q39" s="12" t="s">
        <v>31</v>
      </c>
      <c r="R39" s="117" t="s">
        <v>31</v>
      </c>
      <c r="S39" s="118" t="s">
        <v>31</v>
      </c>
      <c r="T39" s="117" t="s">
        <v>31</v>
      </c>
      <c r="U39" s="119" t="s">
        <v>31</v>
      </c>
      <c r="V39" s="313"/>
      <c r="W39" s="291"/>
      <c r="X39" s="314">
        <f t="shared" ref="X39:Z42" si="4">X40</f>
        <v>89936</v>
      </c>
      <c r="Y39" s="314">
        <f t="shared" si="4"/>
        <v>89936</v>
      </c>
      <c r="Z39" s="315">
        <f t="shared" si="4"/>
        <v>89936</v>
      </c>
      <c r="AA39" s="8"/>
      <c r="AB39" s="3"/>
    </row>
    <row r="40" spans="1:28" ht="23.25" customHeight="1" x14ac:dyDescent="0.2">
      <c r="A40" s="21"/>
      <c r="B40" s="20"/>
      <c r="C40" s="110"/>
      <c r="D40" s="30"/>
      <c r="E40" s="549" t="s">
        <v>194</v>
      </c>
      <c r="F40" s="550"/>
      <c r="G40" s="550"/>
      <c r="H40" s="550"/>
      <c r="I40" s="550"/>
      <c r="J40" s="550"/>
      <c r="K40" s="550"/>
      <c r="L40" s="550"/>
      <c r="M40" s="551"/>
      <c r="N40" s="94">
        <v>37</v>
      </c>
      <c r="O40" s="95">
        <v>2</v>
      </c>
      <c r="P40" s="96">
        <v>3</v>
      </c>
      <c r="Q40" s="92" t="s">
        <v>31</v>
      </c>
      <c r="R40" s="97" t="s">
        <v>31</v>
      </c>
      <c r="S40" s="98" t="s">
        <v>31</v>
      </c>
      <c r="T40" s="97" t="s">
        <v>31</v>
      </c>
      <c r="U40" s="99" t="s">
        <v>31</v>
      </c>
      <c r="V40" s="294"/>
      <c r="W40" s="295"/>
      <c r="X40" s="296">
        <f t="shared" si="4"/>
        <v>89936</v>
      </c>
      <c r="Y40" s="296">
        <f t="shared" si="4"/>
        <v>89936</v>
      </c>
      <c r="Z40" s="297">
        <f t="shared" si="4"/>
        <v>89936</v>
      </c>
      <c r="AA40" s="8"/>
      <c r="AB40" s="3"/>
    </row>
    <row r="41" spans="1:28" ht="57.75" customHeight="1" x14ac:dyDescent="0.2">
      <c r="A41" s="21"/>
      <c r="B41" s="20"/>
      <c r="C41" s="110"/>
      <c r="D41" s="19"/>
      <c r="E41" s="29"/>
      <c r="F41" s="542" t="s">
        <v>435</v>
      </c>
      <c r="G41" s="542"/>
      <c r="H41" s="543"/>
      <c r="I41" s="543"/>
      <c r="J41" s="543"/>
      <c r="K41" s="543"/>
      <c r="L41" s="543"/>
      <c r="M41" s="544"/>
      <c r="N41" s="28">
        <v>37</v>
      </c>
      <c r="O41" s="27">
        <v>2</v>
      </c>
      <c r="P41" s="26">
        <v>3</v>
      </c>
      <c r="Q41" s="12" t="s">
        <v>192</v>
      </c>
      <c r="R41" s="24" t="s">
        <v>185</v>
      </c>
      <c r="S41" s="25" t="s">
        <v>36</v>
      </c>
      <c r="T41" s="24" t="s">
        <v>35</v>
      </c>
      <c r="U41" s="23" t="s">
        <v>34</v>
      </c>
      <c r="V41" s="298"/>
      <c r="W41" s="291"/>
      <c r="X41" s="299">
        <f t="shared" si="4"/>
        <v>89936</v>
      </c>
      <c r="Y41" s="299">
        <f t="shared" si="4"/>
        <v>89936</v>
      </c>
      <c r="Z41" s="300">
        <f t="shared" si="4"/>
        <v>89936</v>
      </c>
      <c r="AA41" s="8"/>
      <c r="AB41" s="3"/>
    </row>
    <row r="42" spans="1:28" ht="43.5" customHeight="1" x14ac:dyDescent="0.2">
      <c r="A42" s="21"/>
      <c r="B42" s="20"/>
      <c r="C42" s="110"/>
      <c r="D42" s="19"/>
      <c r="E42" s="18"/>
      <c r="F42" s="16"/>
      <c r="G42" s="16"/>
      <c r="H42" s="542" t="s">
        <v>191</v>
      </c>
      <c r="I42" s="543"/>
      <c r="J42" s="543"/>
      <c r="K42" s="543"/>
      <c r="L42" s="543"/>
      <c r="M42" s="544"/>
      <c r="N42" s="28">
        <v>37</v>
      </c>
      <c r="O42" s="27">
        <v>2</v>
      </c>
      <c r="P42" s="26">
        <v>3</v>
      </c>
      <c r="Q42" s="12" t="s">
        <v>190</v>
      </c>
      <c r="R42" s="24" t="s">
        <v>185</v>
      </c>
      <c r="S42" s="25" t="s">
        <v>36</v>
      </c>
      <c r="T42" s="24" t="s">
        <v>184</v>
      </c>
      <c r="U42" s="23" t="s">
        <v>34</v>
      </c>
      <c r="V42" s="298"/>
      <c r="W42" s="291"/>
      <c r="X42" s="299">
        <f t="shared" si="4"/>
        <v>89936</v>
      </c>
      <c r="Y42" s="299">
        <f t="shared" si="4"/>
        <v>89936</v>
      </c>
      <c r="Z42" s="300">
        <f t="shared" si="4"/>
        <v>89936</v>
      </c>
      <c r="AA42" s="8"/>
      <c r="AB42" s="3"/>
    </row>
    <row r="43" spans="1:28" ht="43.5" customHeight="1" x14ac:dyDescent="0.2">
      <c r="A43" s="21"/>
      <c r="B43" s="20"/>
      <c r="C43" s="110"/>
      <c r="D43" s="19"/>
      <c r="E43" s="18"/>
      <c r="F43" s="17"/>
      <c r="G43" s="17"/>
      <c r="H43" s="16"/>
      <c r="I43" s="542" t="s">
        <v>189</v>
      </c>
      <c r="J43" s="543"/>
      <c r="K43" s="543"/>
      <c r="L43" s="543"/>
      <c r="M43" s="544"/>
      <c r="N43" s="28">
        <v>37</v>
      </c>
      <c r="O43" s="27">
        <v>2</v>
      </c>
      <c r="P43" s="26">
        <v>3</v>
      </c>
      <c r="Q43" s="12" t="s">
        <v>186</v>
      </c>
      <c r="R43" s="24" t="s">
        <v>185</v>
      </c>
      <c r="S43" s="25" t="s">
        <v>36</v>
      </c>
      <c r="T43" s="24" t="s">
        <v>184</v>
      </c>
      <c r="U43" s="23" t="s">
        <v>183</v>
      </c>
      <c r="V43" s="298"/>
      <c r="W43" s="291"/>
      <c r="X43" s="299">
        <f>X45+X44</f>
        <v>89936</v>
      </c>
      <c r="Y43" s="299">
        <f>Y45+Y44</f>
        <v>89936</v>
      </c>
      <c r="Z43" s="300">
        <f>Z45+Z44</f>
        <v>89936</v>
      </c>
      <c r="AA43" s="8"/>
      <c r="AB43" s="3"/>
    </row>
    <row r="44" spans="1:28" ht="29.25" customHeight="1" x14ac:dyDescent="0.2">
      <c r="A44" s="21"/>
      <c r="B44" s="20"/>
      <c r="C44" s="110"/>
      <c r="D44" s="19"/>
      <c r="E44" s="18"/>
      <c r="F44" s="17"/>
      <c r="G44" s="17"/>
      <c r="H44" s="17"/>
      <c r="I44" s="16"/>
      <c r="J44" s="538" t="s">
        <v>188</v>
      </c>
      <c r="K44" s="538"/>
      <c r="L44" s="538"/>
      <c r="M44" s="539"/>
      <c r="N44" s="28">
        <v>37</v>
      </c>
      <c r="O44" s="27">
        <v>2</v>
      </c>
      <c r="P44" s="26">
        <v>3</v>
      </c>
      <c r="Q44" s="12" t="s">
        <v>186</v>
      </c>
      <c r="R44" s="24" t="s">
        <v>185</v>
      </c>
      <c r="S44" s="25" t="s">
        <v>36</v>
      </c>
      <c r="T44" s="24" t="s">
        <v>184</v>
      </c>
      <c r="U44" s="23" t="s">
        <v>183</v>
      </c>
      <c r="V44" s="307" t="s">
        <v>187</v>
      </c>
      <c r="W44" s="291"/>
      <c r="X44" s="308">
        <v>87936</v>
      </c>
      <c r="Y44" s="308">
        <v>87936</v>
      </c>
      <c r="Z44" s="309">
        <v>87936</v>
      </c>
      <c r="AA44" s="8"/>
      <c r="AB44" s="3"/>
    </row>
    <row r="45" spans="1:28" ht="43.5" customHeight="1" x14ac:dyDescent="0.2">
      <c r="A45" s="21"/>
      <c r="B45" s="20"/>
      <c r="C45" s="110"/>
      <c r="D45" s="38"/>
      <c r="E45" s="37"/>
      <c r="F45" s="36"/>
      <c r="G45" s="36"/>
      <c r="H45" s="36"/>
      <c r="I45" s="36"/>
      <c r="J45" s="545" t="s">
        <v>94</v>
      </c>
      <c r="K45" s="545"/>
      <c r="L45" s="545"/>
      <c r="M45" s="546"/>
      <c r="N45" s="15">
        <v>37</v>
      </c>
      <c r="O45" s="14">
        <v>2</v>
      </c>
      <c r="P45" s="13">
        <v>3</v>
      </c>
      <c r="Q45" s="12" t="s">
        <v>186</v>
      </c>
      <c r="R45" s="10" t="s">
        <v>185</v>
      </c>
      <c r="S45" s="11" t="s">
        <v>36</v>
      </c>
      <c r="T45" s="10" t="s">
        <v>184</v>
      </c>
      <c r="U45" s="9" t="s">
        <v>183</v>
      </c>
      <c r="V45" s="301" t="s">
        <v>89</v>
      </c>
      <c r="W45" s="291"/>
      <c r="X45" s="302">
        <v>2000</v>
      </c>
      <c r="Y45" s="302">
        <v>2000</v>
      </c>
      <c r="Z45" s="303">
        <v>2000</v>
      </c>
      <c r="AA45" s="8"/>
      <c r="AB45" s="3"/>
    </row>
    <row r="46" spans="1:28" ht="29.25" customHeight="1" x14ac:dyDescent="0.2">
      <c r="A46" s="21"/>
      <c r="B46" s="20"/>
      <c r="C46" s="110"/>
      <c r="D46" s="535" t="s">
        <v>182</v>
      </c>
      <c r="E46" s="536"/>
      <c r="F46" s="536"/>
      <c r="G46" s="536"/>
      <c r="H46" s="536"/>
      <c r="I46" s="536"/>
      <c r="J46" s="540"/>
      <c r="K46" s="540"/>
      <c r="L46" s="540"/>
      <c r="M46" s="541"/>
      <c r="N46" s="34">
        <v>37</v>
      </c>
      <c r="O46" s="33">
        <v>3</v>
      </c>
      <c r="P46" s="32" t="s">
        <v>31</v>
      </c>
      <c r="Q46" s="12" t="s">
        <v>31</v>
      </c>
      <c r="R46" s="117" t="s">
        <v>31</v>
      </c>
      <c r="S46" s="118" t="s">
        <v>31</v>
      </c>
      <c r="T46" s="117" t="s">
        <v>31</v>
      </c>
      <c r="U46" s="119" t="s">
        <v>31</v>
      </c>
      <c r="V46" s="313"/>
      <c r="W46" s="291"/>
      <c r="X46" s="314">
        <f>X47+X51+X57</f>
        <v>481500</v>
      </c>
      <c r="Y46" s="314">
        <f>Y47+Y51+Y57</f>
        <v>481500</v>
      </c>
      <c r="Z46" s="315">
        <f>Z47+Z51+Z57</f>
        <v>481500</v>
      </c>
      <c r="AA46" s="8"/>
      <c r="AB46" s="3"/>
    </row>
    <row r="47" spans="1:28" ht="23.25" customHeight="1" x14ac:dyDescent="0.2">
      <c r="A47" s="21"/>
      <c r="B47" s="20"/>
      <c r="C47" s="110"/>
      <c r="D47" s="30"/>
      <c r="E47" s="549" t="s">
        <v>181</v>
      </c>
      <c r="F47" s="550"/>
      <c r="G47" s="550"/>
      <c r="H47" s="550"/>
      <c r="I47" s="550"/>
      <c r="J47" s="550"/>
      <c r="K47" s="550"/>
      <c r="L47" s="550"/>
      <c r="M47" s="551"/>
      <c r="N47" s="94">
        <v>37</v>
      </c>
      <c r="O47" s="95">
        <v>3</v>
      </c>
      <c r="P47" s="96">
        <v>4</v>
      </c>
      <c r="Q47" s="92" t="s">
        <v>31</v>
      </c>
      <c r="R47" s="97" t="s">
        <v>31</v>
      </c>
      <c r="S47" s="98" t="s">
        <v>31</v>
      </c>
      <c r="T47" s="97" t="s">
        <v>31</v>
      </c>
      <c r="U47" s="99" t="s">
        <v>31</v>
      </c>
      <c r="V47" s="294"/>
      <c r="W47" s="295"/>
      <c r="X47" s="296">
        <f t="shared" ref="X47:Z49" si="5">X48</f>
        <v>0</v>
      </c>
      <c r="Y47" s="296">
        <f t="shared" si="5"/>
        <v>0</v>
      </c>
      <c r="Z47" s="297">
        <f t="shared" si="5"/>
        <v>0</v>
      </c>
      <c r="AA47" s="8"/>
      <c r="AB47" s="3"/>
    </row>
    <row r="48" spans="1:28" ht="23.45" customHeight="1" x14ac:dyDescent="0.2">
      <c r="A48" s="21"/>
      <c r="B48" s="20"/>
      <c r="C48" s="110"/>
      <c r="D48" s="19"/>
      <c r="E48" s="29"/>
      <c r="F48" s="542" t="s">
        <v>180</v>
      </c>
      <c r="G48" s="542"/>
      <c r="H48" s="542"/>
      <c r="I48" s="543"/>
      <c r="J48" s="543"/>
      <c r="K48" s="543"/>
      <c r="L48" s="543"/>
      <c r="M48" s="544"/>
      <c r="N48" s="28">
        <v>37</v>
      </c>
      <c r="O48" s="27">
        <v>3</v>
      </c>
      <c r="P48" s="26">
        <v>4</v>
      </c>
      <c r="Q48" s="12" t="s">
        <v>179</v>
      </c>
      <c r="R48" s="24" t="s">
        <v>176</v>
      </c>
      <c r="S48" s="25" t="s">
        <v>36</v>
      </c>
      <c r="T48" s="24" t="s">
        <v>35</v>
      </c>
      <c r="U48" s="23" t="s">
        <v>34</v>
      </c>
      <c r="V48" s="298"/>
      <c r="W48" s="291"/>
      <c r="X48" s="299">
        <f t="shared" si="5"/>
        <v>0</v>
      </c>
      <c r="Y48" s="299">
        <f t="shared" si="5"/>
        <v>0</v>
      </c>
      <c r="Z48" s="300">
        <f t="shared" si="5"/>
        <v>0</v>
      </c>
      <c r="AA48" s="8"/>
      <c r="AB48" s="3"/>
    </row>
    <row r="49" spans="1:28" ht="24" customHeight="1" x14ac:dyDescent="0.2">
      <c r="A49" s="21"/>
      <c r="B49" s="20"/>
      <c r="C49" s="110"/>
      <c r="D49" s="19"/>
      <c r="E49" s="18"/>
      <c r="F49" s="16"/>
      <c r="G49" s="16"/>
      <c r="H49" s="16"/>
      <c r="I49" s="542" t="s">
        <v>178</v>
      </c>
      <c r="J49" s="543"/>
      <c r="K49" s="543"/>
      <c r="L49" s="543"/>
      <c r="M49" s="544"/>
      <c r="N49" s="28">
        <v>37</v>
      </c>
      <c r="O49" s="27">
        <v>3</v>
      </c>
      <c r="P49" s="26">
        <v>4</v>
      </c>
      <c r="Q49" s="12" t="s">
        <v>177</v>
      </c>
      <c r="R49" s="24" t="s">
        <v>176</v>
      </c>
      <c r="S49" s="25" t="s">
        <v>36</v>
      </c>
      <c r="T49" s="24" t="s">
        <v>35</v>
      </c>
      <c r="U49" s="23" t="s">
        <v>175</v>
      </c>
      <c r="V49" s="298"/>
      <c r="W49" s="291"/>
      <c r="X49" s="299">
        <f t="shared" si="5"/>
        <v>0</v>
      </c>
      <c r="Y49" s="299">
        <f t="shared" si="5"/>
        <v>0</v>
      </c>
      <c r="Z49" s="300">
        <f t="shared" si="5"/>
        <v>0</v>
      </c>
      <c r="AA49" s="8"/>
      <c r="AB49" s="3"/>
    </row>
    <row r="50" spans="1:28" ht="23.45" customHeight="1" x14ac:dyDescent="0.2">
      <c r="A50" s="21"/>
      <c r="B50" s="20"/>
      <c r="C50" s="110"/>
      <c r="D50" s="19"/>
      <c r="E50" s="37"/>
      <c r="F50" s="36"/>
      <c r="G50" s="36"/>
      <c r="H50" s="36"/>
      <c r="I50" s="35"/>
      <c r="J50" s="545" t="s">
        <v>94</v>
      </c>
      <c r="K50" s="545"/>
      <c r="L50" s="545"/>
      <c r="M50" s="546"/>
      <c r="N50" s="15">
        <v>37</v>
      </c>
      <c r="O50" s="14">
        <v>3</v>
      </c>
      <c r="P50" s="13">
        <v>4</v>
      </c>
      <c r="Q50" s="12" t="s">
        <v>177</v>
      </c>
      <c r="R50" s="10" t="s">
        <v>176</v>
      </c>
      <c r="S50" s="11" t="s">
        <v>36</v>
      </c>
      <c r="T50" s="10" t="s">
        <v>35</v>
      </c>
      <c r="U50" s="9" t="s">
        <v>175</v>
      </c>
      <c r="V50" s="301" t="s">
        <v>89</v>
      </c>
      <c r="W50" s="291"/>
      <c r="X50" s="302">
        <v>0</v>
      </c>
      <c r="Y50" s="302">
        <v>0</v>
      </c>
      <c r="Z50" s="303">
        <v>0</v>
      </c>
      <c r="AA50" s="8"/>
      <c r="AB50" s="3"/>
    </row>
    <row r="51" spans="1:28" ht="43.5" customHeight="1" x14ac:dyDescent="0.2">
      <c r="A51" s="21"/>
      <c r="B51" s="20"/>
      <c r="C51" s="110"/>
      <c r="D51" s="19"/>
      <c r="E51" s="549" t="s">
        <v>174</v>
      </c>
      <c r="F51" s="550"/>
      <c r="G51" s="550"/>
      <c r="H51" s="550"/>
      <c r="I51" s="550"/>
      <c r="J51" s="552"/>
      <c r="K51" s="552"/>
      <c r="L51" s="552"/>
      <c r="M51" s="553"/>
      <c r="N51" s="89">
        <v>37</v>
      </c>
      <c r="O51" s="90">
        <v>3</v>
      </c>
      <c r="P51" s="91">
        <v>9</v>
      </c>
      <c r="Q51" s="92" t="s">
        <v>31</v>
      </c>
      <c r="R51" s="111" t="s">
        <v>31</v>
      </c>
      <c r="S51" s="112" t="s">
        <v>31</v>
      </c>
      <c r="T51" s="111" t="s">
        <v>31</v>
      </c>
      <c r="U51" s="113" t="s">
        <v>31</v>
      </c>
      <c r="V51" s="304"/>
      <c r="W51" s="295"/>
      <c r="X51" s="305">
        <f>X52</f>
        <v>1500</v>
      </c>
      <c r="Y51" s="305">
        <f>Y52</f>
        <v>1500</v>
      </c>
      <c r="Z51" s="306">
        <f>Z52</f>
        <v>1500</v>
      </c>
      <c r="AA51" s="8"/>
      <c r="AB51" s="3"/>
    </row>
    <row r="52" spans="1:28" ht="72" customHeight="1" x14ac:dyDescent="0.2">
      <c r="A52" s="21"/>
      <c r="B52" s="20"/>
      <c r="C52" s="110"/>
      <c r="D52" s="19"/>
      <c r="E52" s="29"/>
      <c r="F52" s="542" t="s">
        <v>513</v>
      </c>
      <c r="G52" s="543"/>
      <c r="H52" s="543"/>
      <c r="I52" s="543"/>
      <c r="J52" s="543"/>
      <c r="K52" s="543"/>
      <c r="L52" s="543"/>
      <c r="M52" s="544"/>
      <c r="N52" s="28">
        <v>37</v>
      </c>
      <c r="O52" s="27">
        <v>3</v>
      </c>
      <c r="P52" s="26">
        <v>9</v>
      </c>
      <c r="Q52" s="12" t="s">
        <v>49</v>
      </c>
      <c r="R52" s="24">
        <v>89</v>
      </c>
      <c r="S52" s="25" t="s">
        <v>36</v>
      </c>
      <c r="T52" s="24" t="s">
        <v>35</v>
      </c>
      <c r="U52" s="23" t="s">
        <v>34</v>
      </c>
      <c r="V52" s="298"/>
      <c r="W52" s="291"/>
      <c r="X52" s="299">
        <f t="shared" ref="X52:Z54" si="6">X53</f>
        <v>1500</v>
      </c>
      <c r="Y52" s="299">
        <f t="shared" si="6"/>
        <v>1500</v>
      </c>
      <c r="Z52" s="300">
        <f t="shared" si="6"/>
        <v>1500</v>
      </c>
      <c r="AA52" s="8"/>
      <c r="AB52" s="3"/>
    </row>
    <row r="53" spans="1:28" ht="57.75" customHeight="1" x14ac:dyDescent="0.2">
      <c r="A53" s="21"/>
      <c r="B53" s="20"/>
      <c r="C53" s="110"/>
      <c r="D53" s="19"/>
      <c r="E53" s="18"/>
      <c r="F53" s="16"/>
      <c r="G53" s="542" t="s">
        <v>173</v>
      </c>
      <c r="H53" s="543"/>
      <c r="I53" s="543"/>
      <c r="J53" s="543"/>
      <c r="K53" s="543"/>
      <c r="L53" s="543"/>
      <c r="M53" s="544"/>
      <c r="N53" s="28">
        <v>37</v>
      </c>
      <c r="O53" s="27">
        <v>3</v>
      </c>
      <c r="P53" s="26">
        <v>9</v>
      </c>
      <c r="Q53" s="12" t="s">
        <v>172</v>
      </c>
      <c r="R53" s="24">
        <v>89</v>
      </c>
      <c r="S53" s="25">
        <v>1</v>
      </c>
      <c r="T53" s="24">
        <v>1</v>
      </c>
      <c r="U53" s="23" t="s">
        <v>34</v>
      </c>
      <c r="V53" s="298"/>
      <c r="W53" s="291"/>
      <c r="X53" s="299">
        <f t="shared" si="6"/>
        <v>1500</v>
      </c>
      <c r="Y53" s="299">
        <f t="shared" si="6"/>
        <v>1500</v>
      </c>
      <c r="Z53" s="300">
        <f t="shared" si="6"/>
        <v>1500</v>
      </c>
      <c r="AA53" s="8"/>
      <c r="AB53" s="3"/>
    </row>
    <row r="54" spans="1:28" ht="43.5" customHeight="1" x14ac:dyDescent="0.2">
      <c r="A54" s="21"/>
      <c r="B54" s="20"/>
      <c r="C54" s="110"/>
      <c r="D54" s="19"/>
      <c r="E54" s="18"/>
      <c r="F54" s="17"/>
      <c r="G54" s="16"/>
      <c r="H54" s="542" t="s">
        <v>171</v>
      </c>
      <c r="I54" s="543"/>
      <c r="J54" s="543"/>
      <c r="K54" s="543"/>
      <c r="L54" s="543"/>
      <c r="M54" s="544"/>
      <c r="N54" s="28">
        <v>37</v>
      </c>
      <c r="O54" s="27">
        <v>3</v>
      </c>
      <c r="P54" s="26">
        <v>9</v>
      </c>
      <c r="Q54" s="12" t="s">
        <v>170</v>
      </c>
      <c r="R54" s="24">
        <v>89</v>
      </c>
      <c r="S54" s="25">
        <v>1</v>
      </c>
      <c r="T54" s="24" t="s">
        <v>39</v>
      </c>
      <c r="U54" s="23">
        <v>90054</v>
      </c>
      <c r="V54" s="298"/>
      <c r="W54" s="291"/>
      <c r="X54" s="299">
        <f t="shared" si="6"/>
        <v>1500</v>
      </c>
      <c r="Y54" s="299">
        <f t="shared" si="6"/>
        <v>1500</v>
      </c>
      <c r="Z54" s="300">
        <f t="shared" si="6"/>
        <v>1500</v>
      </c>
      <c r="AA54" s="8"/>
      <c r="AB54" s="3"/>
    </row>
    <row r="55" spans="1:28" ht="43.5" customHeight="1" x14ac:dyDescent="0.2">
      <c r="A55" s="21"/>
      <c r="B55" s="20"/>
      <c r="C55" s="110"/>
      <c r="D55" s="19"/>
      <c r="E55" s="18"/>
      <c r="F55" s="17"/>
      <c r="G55" s="17"/>
      <c r="H55" s="16"/>
      <c r="I55" s="542" t="s">
        <v>169</v>
      </c>
      <c r="J55" s="543"/>
      <c r="K55" s="543"/>
      <c r="L55" s="543"/>
      <c r="M55" s="544"/>
      <c r="N55" s="28">
        <v>37</v>
      </c>
      <c r="O55" s="27">
        <v>3</v>
      </c>
      <c r="P55" s="26">
        <v>9</v>
      </c>
      <c r="Q55" s="12" t="s">
        <v>168</v>
      </c>
      <c r="R55" s="24">
        <v>89</v>
      </c>
      <c r="S55" s="25">
        <v>1</v>
      </c>
      <c r="T55" s="24" t="s">
        <v>39</v>
      </c>
      <c r="U55" s="23">
        <v>90054</v>
      </c>
      <c r="V55" s="298"/>
      <c r="W55" s="291"/>
      <c r="X55" s="299">
        <f>X56</f>
        <v>1500</v>
      </c>
      <c r="Y55" s="299">
        <f>Y56</f>
        <v>1500</v>
      </c>
      <c r="Z55" s="300">
        <f>Z56</f>
        <v>1500</v>
      </c>
      <c r="AA55" s="8"/>
      <c r="AB55" s="3"/>
    </row>
    <row r="56" spans="1:28" ht="43.5" customHeight="1" x14ac:dyDescent="0.2">
      <c r="A56" s="21"/>
      <c r="B56" s="20"/>
      <c r="C56" s="110"/>
      <c r="D56" s="19"/>
      <c r="E56" s="37"/>
      <c r="F56" s="36"/>
      <c r="G56" s="36"/>
      <c r="H56" s="36"/>
      <c r="I56" s="35"/>
      <c r="J56" s="545" t="s">
        <v>94</v>
      </c>
      <c r="K56" s="545"/>
      <c r="L56" s="545"/>
      <c r="M56" s="546"/>
      <c r="N56" s="15">
        <v>37</v>
      </c>
      <c r="O56" s="14">
        <v>3</v>
      </c>
      <c r="P56" s="13">
        <v>9</v>
      </c>
      <c r="Q56" s="12" t="s">
        <v>168</v>
      </c>
      <c r="R56" s="10">
        <v>89</v>
      </c>
      <c r="S56" s="11">
        <v>1</v>
      </c>
      <c r="T56" s="10" t="s">
        <v>39</v>
      </c>
      <c r="U56" s="9">
        <v>90054</v>
      </c>
      <c r="V56" s="301" t="s">
        <v>89</v>
      </c>
      <c r="W56" s="291"/>
      <c r="X56" s="302">
        <v>1500</v>
      </c>
      <c r="Y56" s="302">
        <v>1500</v>
      </c>
      <c r="Z56" s="303">
        <v>1500</v>
      </c>
      <c r="AA56" s="8"/>
      <c r="AB56" s="3"/>
    </row>
    <row r="57" spans="1:28" ht="23.25" customHeight="1" x14ac:dyDescent="0.2">
      <c r="A57" s="21"/>
      <c r="B57" s="20"/>
      <c r="C57" s="110"/>
      <c r="D57" s="19"/>
      <c r="E57" s="549" t="s">
        <v>165</v>
      </c>
      <c r="F57" s="550"/>
      <c r="G57" s="550"/>
      <c r="H57" s="550"/>
      <c r="I57" s="550"/>
      <c r="J57" s="552"/>
      <c r="K57" s="552"/>
      <c r="L57" s="552"/>
      <c r="M57" s="553"/>
      <c r="N57" s="89">
        <v>37</v>
      </c>
      <c r="O57" s="90">
        <v>3</v>
      </c>
      <c r="P57" s="91">
        <v>10</v>
      </c>
      <c r="Q57" s="92" t="s">
        <v>31</v>
      </c>
      <c r="R57" s="111" t="s">
        <v>31</v>
      </c>
      <c r="S57" s="112" t="s">
        <v>31</v>
      </c>
      <c r="T57" s="111" t="s">
        <v>31</v>
      </c>
      <c r="U57" s="113" t="s">
        <v>31</v>
      </c>
      <c r="V57" s="304"/>
      <c r="W57" s="295"/>
      <c r="X57" s="305">
        <f t="shared" ref="X57:Z61" si="7">X58</f>
        <v>480000</v>
      </c>
      <c r="Y57" s="305">
        <f t="shared" si="7"/>
        <v>480000</v>
      </c>
      <c r="Z57" s="306">
        <f t="shared" si="7"/>
        <v>480000</v>
      </c>
      <c r="AA57" s="8"/>
      <c r="AB57" s="3"/>
    </row>
    <row r="58" spans="1:28" ht="78.75" customHeight="1" x14ac:dyDescent="0.2">
      <c r="A58" s="21"/>
      <c r="B58" s="20"/>
      <c r="C58" s="110"/>
      <c r="D58" s="19"/>
      <c r="E58" s="29"/>
      <c r="F58" s="542" t="s">
        <v>50</v>
      </c>
      <c r="G58" s="543"/>
      <c r="H58" s="543"/>
      <c r="I58" s="543"/>
      <c r="J58" s="543"/>
      <c r="K58" s="543"/>
      <c r="L58" s="543"/>
      <c r="M58" s="544"/>
      <c r="N58" s="28">
        <v>37</v>
      </c>
      <c r="O58" s="27">
        <v>3</v>
      </c>
      <c r="P58" s="26">
        <v>10</v>
      </c>
      <c r="Q58" s="12" t="s">
        <v>49</v>
      </c>
      <c r="R58" s="24" t="s">
        <v>41</v>
      </c>
      <c r="S58" s="25" t="s">
        <v>36</v>
      </c>
      <c r="T58" s="24" t="s">
        <v>35</v>
      </c>
      <c r="U58" s="23" t="s">
        <v>34</v>
      </c>
      <c r="V58" s="298"/>
      <c r="W58" s="291"/>
      <c r="X58" s="299">
        <f t="shared" si="7"/>
        <v>480000</v>
      </c>
      <c r="Y58" s="299">
        <f t="shared" si="7"/>
        <v>480000</v>
      </c>
      <c r="Z58" s="300">
        <f t="shared" si="7"/>
        <v>480000</v>
      </c>
      <c r="AA58" s="8"/>
      <c r="AB58" s="3"/>
    </row>
    <row r="59" spans="1:28" ht="23.25" customHeight="1" x14ac:dyDescent="0.2">
      <c r="A59" s="21"/>
      <c r="B59" s="20"/>
      <c r="C59" s="110"/>
      <c r="D59" s="19"/>
      <c r="E59" s="18"/>
      <c r="F59" s="16"/>
      <c r="G59" s="542" t="s">
        <v>164</v>
      </c>
      <c r="H59" s="543"/>
      <c r="I59" s="543"/>
      <c r="J59" s="543"/>
      <c r="K59" s="543"/>
      <c r="L59" s="543"/>
      <c r="M59" s="544"/>
      <c r="N59" s="28">
        <v>37</v>
      </c>
      <c r="O59" s="27">
        <v>3</v>
      </c>
      <c r="P59" s="26">
        <v>10</v>
      </c>
      <c r="Q59" s="12" t="s">
        <v>163</v>
      </c>
      <c r="R59" s="24" t="s">
        <v>41</v>
      </c>
      <c r="S59" s="25" t="s">
        <v>32</v>
      </c>
      <c r="T59" s="24" t="s">
        <v>35</v>
      </c>
      <c r="U59" s="23" t="s">
        <v>34</v>
      </c>
      <c r="V59" s="298"/>
      <c r="W59" s="291"/>
      <c r="X59" s="299">
        <f t="shared" si="7"/>
        <v>480000</v>
      </c>
      <c r="Y59" s="299">
        <f t="shared" si="7"/>
        <v>480000</v>
      </c>
      <c r="Z59" s="300">
        <f t="shared" si="7"/>
        <v>480000</v>
      </c>
      <c r="AA59" s="8"/>
      <c r="AB59" s="3"/>
    </row>
    <row r="60" spans="1:28" ht="43.5" customHeight="1" x14ac:dyDescent="0.2">
      <c r="A60" s="21"/>
      <c r="B60" s="20"/>
      <c r="C60" s="110"/>
      <c r="D60" s="19"/>
      <c r="E60" s="18"/>
      <c r="F60" s="17"/>
      <c r="G60" s="16"/>
      <c r="H60" s="542" t="s">
        <v>162</v>
      </c>
      <c r="I60" s="543"/>
      <c r="J60" s="543"/>
      <c r="K60" s="543"/>
      <c r="L60" s="543"/>
      <c r="M60" s="544"/>
      <c r="N60" s="28">
        <v>37</v>
      </c>
      <c r="O60" s="27">
        <v>3</v>
      </c>
      <c r="P60" s="26">
        <v>10</v>
      </c>
      <c r="Q60" s="12" t="s">
        <v>161</v>
      </c>
      <c r="R60" s="24" t="s">
        <v>41</v>
      </c>
      <c r="S60" s="25" t="s">
        <v>32</v>
      </c>
      <c r="T60" s="24" t="s">
        <v>39</v>
      </c>
      <c r="U60" s="23" t="s">
        <v>34</v>
      </c>
      <c r="V60" s="298"/>
      <c r="W60" s="291"/>
      <c r="X60" s="299">
        <f t="shared" si="7"/>
        <v>480000</v>
      </c>
      <c r="Y60" s="299">
        <f t="shared" si="7"/>
        <v>480000</v>
      </c>
      <c r="Z60" s="300">
        <f t="shared" si="7"/>
        <v>480000</v>
      </c>
      <c r="AA60" s="8"/>
      <c r="AB60" s="3"/>
    </row>
    <row r="61" spans="1:28" ht="43.5" customHeight="1" x14ac:dyDescent="0.2">
      <c r="A61" s="21"/>
      <c r="B61" s="20"/>
      <c r="C61" s="110"/>
      <c r="D61" s="19"/>
      <c r="E61" s="18"/>
      <c r="F61" s="17"/>
      <c r="G61" s="17"/>
      <c r="H61" s="16"/>
      <c r="I61" s="542" t="s">
        <v>160</v>
      </c>
      <c r="J61" s="543"/>
      <c r="K61" s="543"/>
      <c r="L61" s="543"/>
      <c r="M61" s="544"/>
      <c r="N61" s="28">
        <v>37</v>
      </c>
      <c r="O61" s="27">
        <v>3</v>
      </c>
      <c r="P61" s="26">
        <v>10</v>
      </c>
      <c r="Q61" s="12" t="s">
        <v>159</v>
      </c>
      <c r="R61" s="24" t="s">
        <v>41</v>
      </c>
      <c r="S61" s="25" t="s">
        <v>32</v>
      </c>
      <c r="T61" s="24" t="s">
        <v>39</v>
      </c>
      <c r="U61" s="23" t="s">
        <v>158</v>
      </c>
      <c r="V61" s="298"/>
      <c r="W61" s="291"/>
      <c r="X61" s="299">
        <f t="shared" si="7"/>
        <v>480000</v>
      </c>
      <c r="Y61" s="299">
        <f t="shared" si="7"/>
        <v>480000</v>
      </c>
      <c r="Z61" s="300">
        <f t="shared" si="7"/>
        <v>480000</v>
      </c>
      <c r="AA61" s="8"/>
      <c r="AB61" s="3"/>
    </row>
    <row r="62" spans="1:28" ht="43.5" customHeight="1" x14ac:dyDescent="0.2">
      <c r="A62" s="21"/>
      <c r="B62" s="20"/>
      <c r="C62" s="110"/>
      <c r="D62" s="38"/>
      <c r="E62" s="37"/>
      <c r="F62" s="36"/>
      <c r="G62" s="36"/>
      <c r="H62" s="36"/>
      <c r="I62" s="35"/>
      <c r="J62" s="545" t="s">
        <v>94</v>
      </c>
      <c r="K62" s="545"/>
      <c r="L62" s="545"/>
      <c r="M62" s="546"/>
      <c r="N62" s="15">
        <v>37</v>
      </c>
      <c r="O62" s="14">
        <v>3</v>
      </c>
      <c r="P62" s="13">
        <v>10</v>
      </c>
      <c r="Q62" s="12" t="s">
        <v>159</v>
      </c>
      <c r="R62" s="10" t="s">
        <v>41</v>
      </c>
      <c r="S62" s="11" t="s">
        <v>32</v>
      </c>
      <c r="T62" s="10" t="s">
        <v>39</v>
      </c>
      <c r="U62" s="9" t="s">
        <v>158</v>
      </c>
      <c r="V62" s="301" t="s">
        <v>89</v>
      </c>
      <c r="W62" s="291"/>
      <c r="X62" s="302">
        <v>480000</v>
      </c>
      <c r="Y62" s="302">
        <v>480000</v>
      </c>
      <c r="Z62" s="303">
        <v>480000</v>
      </c>
      <c r="AA62" s="8"/>
      <c r="AB62" s="3"/>
    </row>
    <row r="63" spans="1:28" ht="23.25" customHeight="1" x14ac:dyDescent="0.2">
      <c r="A63" s="21"/>
      <c r="B63" s="20"/>
      <c r="C63" s="110"/>
      <c r="D63" s="535" t="s">
        <v>157</v>
      </c>
      <c r="E63" s="536"/>
      <c r="F63" s="536"/>
      <c r="G63" s="536"/>
      <c r="H63" s="536"/>
      <c r="I63" s="536"/>
      <c r="J63" s="540"/>
      <c r="K63" s="540"/>
      <c r="L63" s="540"/>
      <c r="M63" s="541"/>
      <c r="N63" s="34">
        <v>37</v>
      </c>
      <c r="O63" s="33">
        <v>4</v>
      </c>
      <c r="P63" s="32" t="s">
        <v>31</v>
      </c>
      <c r="Q63" s="12" t="s">
        <v>31</v>
      </c>
      <c r="R63" s="117" t="s">
        <v>31</v>
      </c>
      <c r="S63" s="118" t="s">
        <v>31</v>
      </c>
      <c r="T63" s="117" t="s">
        <v>31</v>
      </c>
      <c r="U63" s="119" t="s">
        <v>31</v>
      </c>
      <c r="V63" s="313"/>
      <c r="W63" s="291"/>
      <c r="X63" s="314">
        <f>X64+X73</f>
        <v>838838.25</v>
      </c>
      <c r="Y63" s="314">
        <f>Y64+Y73</f>
        <v>815638.25</v>
      </c>
      <c r="Z63" s="315">
        <f>Z64+Z73</f>
        <v>890638.25</v>
      </c>
      <c r="AA63" s="8"/>
      <c r="AB63" s="3"/>
    </row>
    <row r="64" spans="1:28" ht="23.25" customHeight="1" x14ac:dyDescent="0.2">
      <c r="A64" s="21"/>
      <c r="B64" s="20"/>
      <c r="C64" s="110"/>
      <c r="D64" s="30"/>
      <c r="E64" s="549" t="s">
        <v>156</v>
      </c>
      <c r="F64" s="550"/>
      <c r="G64" s="550"/>
      <c r="H64" s="550"/>
      <c r="I64" s="550"/>
      <c r="J64" s="550"/>
      <c r="K64" s="550"/>
      <c r="L64" s="550"/>
      <c r="M64" s="551"/>
      <c r="N64" s="94">
        <v>37</v>
      </c>
      <c r="O64" s="95">
        <v>4</v>
      </c>
      <c r="P64" s="96">
        <v>9</v>
      </c>
      <c r="Q64" s="92" t="s">
        <v>31</v>
      </c>
      <c r="R64" s="97" t="s">
        <v>31</v>
      </c>
      <c r="S64" s="98" t="s">
        <v>31</v>
      </c>
      <c r="T64" s="97" t="s">
        <v>31</v>
      </c>
      <c r="U64" s="99" t="s">
        <v>31</v>
      </c>
      <c r="V64" s="294"/>
      <c r="W64" s="295"/>
      <c r="X64" s="296">
        <f t="shared" ref="X64:Z65" si="8">X65</f>
        <v>719355.25</v>
      </c>
      <c r="Y64" s="296">
        <f t="shared" si="8"/>
        <v>719355.25</v>
      </c>
      <c r="Z64" s="297">
        <f t="shared" si="8"/>
        <v>719355.25</v>
      </c>
      <c r="AA64" s="8"/>
      <c r="AB64" s="3"/>
    </row>
    <row r="65" spans="1:28" ht="72" customHeight="1" x14ac:dyDescent="0.2">
      <c r="A65" s="21"/>
      <c r="B65" s="20"/>
      <c r="C65" s="110"/>
      <c r="D65" s="19"/>
      <c r="E65" s="29"/>
      <c r="F65" s="542" t="s">
        <v>513</v>
      </c>
      <c r="G65" s="543"/>
      <c r="H65" s="543"/>
      <c r="I65" s="543"/>
      <c r="J65" s="543"/>
      <c r="K65" s="543"/>
      <c r="L65" s="543"/>
      <c r="M65" s="544"/>
      <c r="N65" s="28">
        <v>37</v>
      </c>
      <c r="O65" s="27">
        <v>4</v>
      </c>
      <c r="P65" s="26">
        <v>9</v>
      </c>
      <c r="Q65" s="12" t="s">
        <v>49</v>
      </c>
      <c r="R65" s="24" t="s">
        <v>41</v>
      </c>
      <c r="S65" s="25" t="s">
        <v>36</v>
      </c>
      <c r="T65" s="24" t="s">
        <v>35</v>
      </c>
      <c r="U65" s="23" t="s">
        <v>34</v>
      </c>
      <c r="V65" s="298"/>
      <c r="W65" s="291"/>
      <c r="X65" s="299">
        <f t="shared" si="8"/>
        <v>719355.25</v>
      </c>
      <c r="Y65" s="299">
        <f t="shared" si="8"/>
        <v>719355.25</v>
      </c>
      <c r="Z65" s="300">
        <f t="shared" si="8"/>
        <v>719355.25</v>
      </c>
      <c r="AA65" s="8"/>
      <c r="AB65" s="3"/>
    </row>
    <row r="66" spans="1:28" ht="23.25" customHeight="1" x14ac:dyDescent="0.2">
      <c r="A66" s="21"/>
      <c r="B66" s="20"/>
      <c r="C66" s="110"/>
      <c r="D66" s="19"/>
      <c r="E66" s="18"/>
      <c r="F66" s="16"/>
      <c r="G66" s="542" t="s">
        <v>155</v>
      </c>
      <c r="H66" s="543"/>
      <c r="I66" s="543"/>
      <c r="J66" s="543"/>
      <c r="K66" s="543"/>
      <c r="L66" s="543"/>
      <c r="M66" s="544"/>
      <c r="N66" s="28">
        <v>37</v>
      </c>
      <c r="O66" s="27">
        <v>4</v>
      </c>
      <c r="P66" s="26">
        <v>9</v>
      </c>
      <c r="Q66" s="12" t="s">
        <v>154</v>
      </c>
      <c r="R66" s="24" t="s">
        <v>41</v>
      </c>
      <c r="S66" s="25" t="s">
        <v>68</v>
      </c>
      <c r="T66" s="24" t="s">
        <v>35</v>
      </c>
      <c r="U66" s="23" t="s">
        <v>34</v>
      </c>
      <c r="V66" s="298"/>
      <c r="W66" s="291"/>
      <c r="X66" s="299">
        <f>X67+X70</f>
        <v>719355.25</v>
      </c>
      <c r="Y66" s="299">
        <f>Y67+Y70</f>
        <v>719355.25</v>
      </c>
      <c r="Z66" s="300">
        <f>Z67+Z70</f>
        <v>719355.25</v>
      </c>
      <c r="AA66" s="8"/>
      <c r="AB66" s="3"/>
    </row>
    <row r="67" spans="1:28" ht="43.5" customHeight="1" x14ac:dyDescent="0.2">
      <c r="A67" s="21"/>
      <c r="B67" s="20"/>
      <c r="C67" s="110"/>
      <c r="D67" s="19"/>
      <c r="E67" s="18"/>
      <c r="F67" s="17"/>
      <c r="G67" s="16"/>
      <c r="H67" s="542" t="s">
        <v>153</v>
      </c>
      <c r="I67" s="543"/>
      <c r="J67" s="543"/>
      <c r="K67" s="543"/>
      <c r="L67" s="543"/>
      <c r="M67" s="544"/>
      <c r="N67" s="28">
        <v>37</v>
      </c>
      <c r="O67" s="27">
        <v>4</v>
      </c>
      <c r="P67" s="26">
        <v>9</v>
      </c>
      <c r="Q67" s="12" t="s">
        <v>152</v>
      </c>
      <c r="R67" s="24" t="s">
        <v>41</v>
      </c>
      <c r="S67" s="25" t="s">
        <v>68</v>
      </c>
      <c r="T67" s="24" t="s">
        <v>149</v>
      </c>
      <c r="U67" s="23" t="s">
        <v>34</v>
      </c>
      <c r="V67" s="298"/>
      <c r="W67" s="291"/>
      <c r="X67" s="299">
        <f t="shared" ref="X67:Z68" si="9">X68</f>
        <v>519355.25</v>
      </c>
      <c r="Y67" s="299">
        <f t="shared" si="9"/>
        <v>519355.25</v>
      </c>
      <c r="Z67" s="300">
        <f t="shared" si="9"/>
        <v>519355.25</v>
      </c>
      <c r="AA67" s="8"/>
      <c r="AB67" s="3"/>
    </row>
    <row r="68" spans="1:28" ht="29.25" customHeight="1" x14ac:dyDescent="0.2">
      <c r="A68" s="21"/>
      <c r="B68" s="20"/>
      <c r="C68" s="110"/>
      <c r="D68" s="19"/>
      <c r="E68" s="18"/>
      <c r="F68" s="17"/>
      <c r="G68" s="17"/>
      <c r="H68" s="16"/>
      <c r="I68" s="542" t="s">
        <v>151</v>
      </c>
      <c r="J68" s="543"/>
      <c r="K68" s="543"/>
      <c r="L68" s="543"/>
      <c r="M68" s="544"/>
      <c r="N68" s="28">
        <v>37</v>
      </c>
      <c r="O68" s="27">
        <v>4</v>
      </c>
      <c r="P68" s="26">
        <v>9</v>
      </c>
      <c r="Q68" s="12" t="s">
        <v>150</v>
      </c>
      <c r="R68" s="24" t="s">
        <v>41</v>
      </c>
      <c r="S68" s="25" t="s">
        <v>68</v>
      </c>
      <c r="T68" s="24" t="s">
        <v>149</v>
      </c>
      <c r="U68" s="23" t="s">
        <v>148</v>
      </c>
      <c r="V68" s="298"/>
      <c r="W68" s="291"/>
      <c r="X68" s="299">
        <f t="shared" si="9"/>
        <v>519355.25</v>
      </c>
      <c r="Y68" s="299">
        <f t="shared" si="9"/>
        <v>519355.25</v>
      </c>
      <c r="Z68" s="300">
        <f t="shared" si="9"/>
        <v>519355.25</v>
      </c>
      <c r="AA68" s="8"/>
      <c r="AB68" s="3"/>
    </row>
    <row r="69" spans="1:28" ht="43.5" customHeight="1" x14ac:dyDescent="0.2">
      <c r="A69" s="21"/>
      <c r="B69" s="20"/>
      <c r="C69" s="110"/>
      <c r="D69" s="19"/>
      <c r="E69" s="18"/>
      <c r="F69" s="17"/>
      <c r="G69" s="17"/>
      <c r="H69" s="36"/>
      <c r="I69" s="35"/>
      <c r="J69" s="545" t="s">
        <v>94</v>
      </c>
      <c r="K69" s="545"/>
      <c r="L69" s="545"/>
      <c r="M69" s="546"/>
      <c r="N69" s="15">
        <v>37</v>
      </c>
      <c r="O69" s="14">
        <v>4</v>
      </c>
      <c r="P69" s="13">
        <v>9</v>
      </c>
      <c r="Q69" s="12" t="s">
        <v>150</v>
      </c>
      <c r="R69" s="10" t="s">
        <v>41</v>
      </c>
      <c r="S69" s="11" t="s">
        <v>68</v>
      </c>
      <c r="T69" s="10" t="s">
        <v>149</v>
      </c>
      <c r="U69" s="9" t="s">
        <v>148</v>
      </c>
      <c r="V69" s="301" t="s">
        <v>89</v>
      </c>
      <c r="W69" s="291"/>
      <c r="X69" s="302">
        <v>519355.25</v>
      </c>
      <c r="Y69" s="302">
        <v>519355.25</v>
      </c>
      <c r="Z69" s="303">
        <v>519355.25</v>
      </c>
      <c r="AA69" s="8"/>
      <c r="AB69" s="3"/>
    </row>
    <row r="70" spans="1:28" ht="43.5" customHeight="1" x14ac:dyDescent="0.2">
      <c r="A70" s="21"/>
      <c r="B70" s="20"/>
      <c r="C70" s="110"/>
      <c r="D70" s="19"/>
      <c r="E70" s="18"/>
      <c r="F70" s="17"/>
      <c r="G70" s="17"/>
      <c r="H70" s="542" t="s">
        <v>147</v>
      </c>
      <c r="I70" s="543"/>
      <c r="J70" s="547"/>
      <c r="K70" s="547"/>
      <c r="L70" s="547"/>
      <c r="M70" s="548"/>
      <c r="N70" s="42">
        <v>37</v>
      </c>
      <c r="O70" s="41">
        <v>4</v>
      </c>
      <c r="P70" s="40">
        <v>9</v>
      </c>
      <c r="Q70" s="12" t="s">
        <v>146</v>
      </c>
      <c r="R70" s="114" t="s">
        <v>41</v>
      </c>
      <c r="S70" s="115" t="s">
        <v>68</v>
      </c>
      <c r="T70" s="114" t="s">
        <v>143</v>
      </c>
      <c r="U70" s="116" t="s">
        <v>34</v>
      </c>
      <c r="V70" s="310"/>
      <c r="W70" s="291"/>
      <c r="X70" s="299">
        <f t="shared" ref="X70:Z71" si="10">X71</f>
        <v>200000</v>
      </c>
      <c r="Y70" s="299">
        <f t="shared" si="10"/>
        <v>200000</v>
      </c>
      <c r="Z70" s="300">
        <f t="shared" si="10"/>
        <v>200000</v>
      </c>
      <c r="AA70" s="8"/>
      <c r="AB70" s="3"/>
    </row>
    <row r="71" spans="1:28" ht="29.25" customHeight="1" x14ac:dyDescent="0.2">
      <c r="A71" s="21"/>
      <c r="B71" s="20"/>
      <c r="C71" s="110"/>
      <c r="D71" s="19"/>
      <c r="E71" s="18"/>
      <c r="F71" s="17"/>
      <c r="G71" s="17"/>
      <c r="H71" s="16"/>
      <c r="I71" s="542" t="s">
        <v>145</v>
      </c>
      <c r="J71" s="543"/>
      <c r="K71" s="543"/>
      <c r="L71" s="543"/>
      <c r="M71" s="544"/>
      <c r="N71" s="28">
        <v>37</v>
      </c>
      <c r="O71" s="27">
        <v>4</v>
      </c>
      <c r="P71" s="26">
        <v>9</v>
      </c>
      <c r="Q71" s="12" t="s">
        <v>144</v>
      </c>
      <c r="R71" s="24" t="s">
        <v>41</v>
      </c>
      <c r="S71" s="25" t="s">
        <v>68</v>
      </c>
      <c r="T71" s="24" t="s">
        <v>143</v>
      </c>
      <c r="U71" s="23" t="s">
        <v>142</v>
      </c>
      <c r="V71" s="298"/>
      <c r="W71" s="291"/>
      <c r="X71" s="299">
        <f t="shared" si="10"/>
        <v>200000</v>
      </c>
      <c r="Y71" s="299">
        <f t="shared" si="10"/>
        <v>200000</v>
      </c>
      <c r="Z71" s="300">
        <f t="shared" si="10"/>
        <v>200000</v>
      </c>
      <c r="AA71" s="8"/>
      <c r="AB71" s="3"/>
    </row>
    <row r="72" spans="1:28" ht="43.5" customHeight="1" x14ac:dyDescent="0.2">
      <c r="A72" s="21"/>
      <c r="B72" s="20"/>
      <c r="C72" s="110"/>
      <c r="D72" s="19"/>
      <c r="E72" s="37"/>
      <c r="F72" s="36"/>
      <c r="G72" s="36"/>
      <c r="H72" s="36"/>
      <c r="I72" s="35"/>
      <c r="J72" s="545" t="s">
        <v>94</v>
      </c>
      <c r="K72" s="545"/>
      <c r="L72" s="545"/>
      <c r="M72" s="546"/>
      <c r="N72" s="15">
        <v>37</v>
      </c>
      <c r="O72" s="14">
        <v>4</v>
      </c>
      <c r="P72" s="13">
        <v>9</v>
      </c>
      <c r="Q72" s="12" t="s">
        <v>144</v>
      </c>
      <c r="R72" s="10" t="s">
        <v>41</v>
      </c>
      <c r="S72" s="11" t="s">
        <v>68</v>
      </c>
      <c r="T72" s="10" t="s">
        <v>143</v>
      </c>
      <c r="U72" s="9" t="s">
        <v>142</v>
      </c>
      <c r="V72" s="301" t="s">
        <v>89</v>
      </c>
      <c r="W72" s="291"/>
      <c r="X72" s="302">
        <v>200000</v>
      </c>
      <c r="Y72" s="302">
        <v>200000</v>
      </c>
      <c r="Z72" s="303">
        <v>200000</v>
      </c>
      <c r="AA72" s="8"/>
      <c r="AB72" s="3"/>
    </row>
    <row r="73" spans="1:28" ht="29.25" customHeight="1" x14ac:dyDescent="0.2">
      <c r="A73" s="21"/>
      <c r="B73" s="20"/>
      <c r="C73" s="110"/>
      <c r="D73" s="19"/>
      <c r="E73" s="549" t="s">
        <v>141</v>
      </c>
      <c r="F73" s="550"/>
      <c r="G73" s="550"/>
      <c r="H73" s="550"/>
      <c r="I73" s="550"/>
      <c r="J73" s="552"/>
      <c r="K73" s="552"/>
      <c r="L73" s="552"/>
      <c r="M73" s="553"/>
      <c r="N73" s="89">
        <v>37</v>
      </c>
      <c r="O73" s="90">
        <v>4</v>
      </c>
      <c r="P73" s="91">
        <v>12</v>
      </c>
      <c r="Q73" s="92" t="s">
        <v>31</v>
      </c>
      <c r="R73" s="111" t="s">
        <v>31</v>
      </c>
      <c r="S73" s="112" t="s">
        <v>31</v>
      </c>
      <c r="T73" s="111" t="s">
        <v>31</v>
      </c>
      <c r="U73" s="113" t="s">
        <v>31</v>
      </c>
      <c r="V73" s="304"/>
      <c r="W73" s="295"/>
      <c r="X73" s="296">
        <f t="shared" ref="X73:Z76" si="11">X74</f>
        <v>119483</v>
      </c>
      <c r="Y73" s="296">
        <f t="shared" si="11"/>
        <v>96283</v>
      </c>
      <c r="Z73" s="297">
        <f t="shared" si="11"/>
        <v>171283</v>
      </c>
      <c r="AA73" s="8"/>
      <c r="AB73" s="3"/>
    </row>
    <row r="74" spans="1:28" ht="72" customHeight="1" x14ac:dyDescent="0.2">
      <c r="A74" s="21"/>
      <c r="B74" s="20"/>
      <c r="C74" s="110"/>
      <c r="D74" s="19"/>
      <c r="E74" s="29"/>
      <c r="F74" s="542" t="s">
        <v>516</v>
      </c>
      <c r="G74" s="543"/>
      <c r="H74" s="543"/>
      <c r="I74" s="543"/>
      <c r="J74" s="543"/>
      <c r="K74" s="543"/>
      <c r="L74" s="543"/>
      <c r="M74" s="544"/>
      <c r="N74" s="28">
        <v>37</v>
      </c>
      <c r="O74" s="27">
        <v>4</v>
      </c>
      <c r="P74" s="26">
        <v>12</v>
      </c>
      <c r="Q74" s="12" t="s">
        <v>49</v>
      </c>
      <c r="R74" s="24" t="s">
        <v>41</v>
      </c>
      <c r="S74" s="25" t="s">
        <v>36</v>
      </c>
      <c r="T74" s="24" t="s">
        <v>35</v>
      </c>
      <c r="U74" s="23" t="s">
        <v>34</v>
      </c>
      <c r="V74" s="298"/>
      <c r="W74" s="291"/>
      <c r="X74" s="299">
        <f t="shared" si="11"/>
        <v>119483</v>
      </c>
      <c r="Y74" s="299">
        <f t="shared" si="11"/>
        <v>96283</v>
      </c>
      <c r="Z74" s="300">
        <f t="shared" si="11"/>
        <v>171283</v>
      </c>
      <c r="AA74" s="8"/>
      <c r="AB74" s="3"/>
    </row>
    <row r="75" spans="1:28" ht="29.25" customHeight="1" x14ac:dyDescent="0.2">
      <c r="A75" s="21"/>
      <c r="B75" s="20"/>
      <c r="C75" s="110"/>
      <c r="D75" s="19"/>
      <c r="E75" s="18"/>
      <c r="F75" s="16"/>
      <c r="G75" s="542" t="s">
        <v>140</v>
      </c>
      <c r="H75" s="543"/>
      <c r="I75" s="543"/>
      <c r="J75" s="543"/>
      <c r="K75" s="543"/>
      <c r="L75" s="543"/>
      <c r="M75" s="544"/>
      <c r="N75" s="28">
        <v>37</v>
      </c>
      <c r="O75" s="27">
        <v>4</v>
      </c>
      <c r="P75" s="26">
        <v>12</v>
      </c>
      <c r="Q75" s="12" t="s">
        <v>139</v>
      </c>
      <c r="R75" s="24" t="s">
        <v>41</v>
      </c>
      <c r="S75" s="25">
        <v>1</v>
      </c>
      <c r="T75" s="24" t="s">
        <v>35</v>
      </c>
      <c r="U75" s="23" t="s">
        <v>34</v>
      </c>
      <c r="V75" s="298"/>
      <c r="W75" s="291"/>
      <c r="X75" s="299">
        <f>X76+X79</f>
        <v>119483</v>
      </c>
      <c r="Y75" s="299">
        <f>Y76+Y79</f>
        <v>96283</v>
      </c>
      <c r="Z75" s="300">
        <f>Z76+Z79</f>
        <v>171283</v>
      </c>
      <c r="AA75" s="8"/>
      <c r="AB75" s="3"/>
    </row>
    <row r="76" spans="1:28" ht="43.5" customHeight="1" x14ac:dyDescent="0.2">
      <c r="A76" s="21"/>
      <c r="B76" s="20"/>
      <c r="C76" s="110"/>
      <c r="D76" s="19"/>
      <c r="E76" s="18"/>
      <c r="F76" s="17"/>
      <c r="G76" s="16"/>
      <c r="H76" s="542" t="s">
        <v>138</v>
      </c>
      <c r="I76" s="543"/>
      <c r="J76" s="543"/>
      <c r="K76" s="543"/>
      <c r="L76" s="543"/>
      <c r="M76" s="544"/>
      <c r="N76" s="28">
        <v>37</v>
      </c>
      <c r="O76" s="27">
        <v>4</v>
      </c>
      <c r="P76" s="26">
        <v>12</v>
      </c>
      <c r="Q76" s="12" t="s">
        <v>137</v>
      </c>
      <c r="R76" s="10" t="s">
        <v>41</v>
      </c>
      <c r="S76" s="11">
        <v>1</v>
      </c>
      <c r="T76" s="10" t="s">
        <v>116</v>
      </c>
      <c r="U76" s="9">
        <v>0</v>
      </c>
      <c r="V76" s="298"/>
      <c r="W76" s="291"/>
      <c r="X76" s="299">
        <f t="shared" si="11"/>
        <v>119483</v>
      </c>
      <c r="Y76" s="299">
        <f t="shared" si="11"/>
        <v>96283</v>
      </c>
      <c r="Z76" s="300">
        <f t="shared" si="11"/>
        <v>171283</v>
      </c>
      <c r="AA76" s="8"/>
      <c r="AB76" s="3"/>
    </row>
    <row r="77" spans="1:28" ht="29.25" customHeight="1" x14ac:dyDescent="0.2">
      <c r="A77" s="21"/>
      <c r="B77" s="20"/>
      <c r="C77" s="110"/>
      <c r="D77" s="19"/>
      <c r="E77" s="18"/>
      <c r="F77" s="17"/>
      <c r="G77" s="17"/>
      <c r="H77" s="16"/>
      <c r="I77" s="542" t="s">
        <v>136</v>
      </c>
      <c r="J77" s="543"/>
      <c r="K77" s="543"/>
      <c r="L77" s="543"/>
      <c r="M77" s="544"/>
      <c r="N77" s="28">
        <v>37</v>
      </c>
      <c r="O77" s="27">
        <v>4</v>
      </c>
      <c r="P77" s="26">
        <v>12</v>
      </c>
      <c r="Q77" s="12" t="s">
        <v>135</v>
      </c>
      <c r="R77" s="10" t="s">
        <v>41</v>
      </c>
      <c r="S77" s="11">
        <v>1</v>
      </c>
      <c r="T77" s="10" t="s">
        <v>116</v>
      </c>
      <c r="U77" s="9">
        <v>90044</v>
      </c>
      <c r="V77" s="298"/>
      <c r="W77" s="291"/>
      <c r="X77" s="299">
        <f>X78</f>
        <v>119483</v>
      </c>
      <c r="Y77" s="299">
        <f>Y78</f>
        <v>96283</v>
      </c>
      <c r="Z77" s="300">
        <f>Z78</f>
        <v>171283</v>
      </c>
      <c r="AA77" s="8"/>
      <c r="AB77" s="3"/>
    </row>
    <row r="78" spans="1:28" ht="43.5" customHeight="1" x14ac:dyDescent="0.2">
      <c r="A78" s="21"/>
      <c r="B78" s="20"/>
      <c r="C78" s="110"/>
      <c r="D78" s="19"/>
      <c r="E78" s="18"/>
      <c r="F78" s="17"/>
      <c r="G78" s="17"/>
      <c r="H78" s="36"/>
      <c r="I78" s="35"/>
      <c r="J78" s="545" t="s">
        <v>94</v>
      </c>
      <c r="K78" s="545"/>
      <c r="L78" s="545"/>
      <c r="M78" s="546"/>
      <c r="N78" s="15">
        <v>37</v>
      </c>
      <c r="O78" s="14">
        <v>4</v>
      </c>
      <c r="P78" s="13">
        <v>12</v>
      </c>
      <c r="Q78" s="12" t="s">
        <v>135</v>
      </c>
      <c r="R78" s="10" t="s">
        <v>41</v>
      </c>
      <c r="S78" s="11">
        <v>1</v>
      </c>
      <c r="T78" s="10" t="s">
        <v>116</v>
      </c>
      <c r="U78" s="9">
        <v>90044</v>
      </c>
      <c r="V78" s="301" t="s">
        <v>89</v>
      </c>
      <c r="W78" s="291"/>
      <c r="X78" s="302">
        <v>119483</v>
      </c>
      <c r="Y78" s="302">
        <v>96283</v>
      </c>
      <c r="Z78" s="303">
        <v>171283</v>
      </c>
      <c r="AA78" s="8"/>
      <c r="AB78" s="3"/>
    </row>
    <row r="79" spans="1:28" ht="57.75" customHeight="1" x14ac:dyDescent="0.2">
      <c r="A79" s="21"/>
      <c r="B79" s="20"/>
      <c r="C79" s="110"/>
      <c r="D79" s="19"/>
      <c r="E79" s="18"/>
      <c r="F79" s="17"/>
      <c r="G79" s="17"/>
      <c r="H79" s="542" t="s">
        <v>133</v>
      </c>
      <c r="I79" s="543"/>
      <c r="J79" s="547"/>
      <c r="K79" s="547"/>
      <c r="L79" s="547"/>
      <c r="M79" s="548"/>
      <c r="N79" s="42">
        <v>37</v>
      </c>
      <c r="O79" s="41">
        <v>4</v>
      </c>
      <c r="P79" s="40">
        <v>12</v>
      </c>
      <c r="Q79" s="12" t="s">
        <v>132</v>
      </c>
      <c r="R79" s="114" t="s">
        <v>41</v>
      </c>
      <c r="S79" s="115" t="s">
        <v>128</v>
      </c>
      <c r="T79" s="114" t="s">
        <v>91</v>
      </c>
      <c r="U79" s="116" t="s">
        <v>34</v>
      </c>
      <c r="V79" s="310"/>
      <c r="W79" s="291"/>
      <c r="X79" s="299">
        <f t="shared" ref="X79:Z80" si="12">X80</f>
        <v>0</v>
      </c>
      <c r="Y79" s="299">
        <f t="shared" si="12"/>
        <v>0</v>
      </c>
      <c r="Z79" s="300">
        <f t="shared" si="12"/>
        <v>0</v>
      </c>
      <c r="AA79" s="8"/>
      <c r="AB79" s="3"/>
    </row>
    <row r="80" spans="1:28" ht="29.25" customHeight="1" x14ac:dyDescent="0.2">
      <c r="A80" s="21"/>
      <c r="B80" s="20"/>
      <c r="C80" s="110"/>
      <c r="D80" s="19"/>
      <c r="E80" s="18"/>
      <c r="F80" s="17"/>
      <c r="G80" s="17"/>
      <c r="H80" s="16"/>
      <c r="I80" s="542" t="s">
        <v>131</v>
      </c>
      <c r="J80" s="543"/>
      <c r="K80" s="543"/>
      <c r="L80" s="543"/>
      <c r="M80" s="544"/>
      <c r="N80" s="28">
        <v>37</v>
      </c>
      <c r="O80" s="27">
        <v>4</v>
      </c>
      <c r="P80" s="26">
        <v>12</v>
      </c>
      <c r="Q80" s="12" t="s">
        <v>129</v>
      </c>
      <c r="R80" s="24" t="s">
        <v>41</v>
      </c>
      <c r="S80" s="25" t="s">
        <v>128</v>
      </c>
      <c r="T80" s="24" t="s">
        <v>91</v>
      </c>
      <c r="U80" s="23" t="s">
        <v>127</v>
      </c>
      <c r="V80" s="298"/>
      <c r="W80" s="291"/>
      <c r="X80" s="299">
        <f t="shared" si="12"/>
        <v>0</v>
      </c>
      <c r="Y80" s="299">
        <f t="shared" si="12"/>
        <v>0</v>
      </c>
      <c r="Z80" s="300">
        <f t="shared" si="12"/>
        <v>0</v>
      </c>
      <c r="AA80" s="8"/>
      <c r="AB80" s="3"/>
    </row>
    <row r="81" spans="1:28" ht="23.25" customHeight="1" x14ac:dyDescent="0.2">
      <c r="A81" s="21"/>
      <c r="B81" s="20"/>
      <c r="C81" s="110"/>
      <c r="D81" s="38"/>
      <c r="E81" s="37"/>
      <c r="F81" s="36"/>
      <c r="G81" s="36"/>
      <c r="H81" s="36"/>
      <c r="I81" s="35"/>
      <c r="J81" s="545" t="s">
        <v>130</v>
      </c>
      <c r="K81" s="545"/>
      <c r="L81" s="545"/>
      <c r="M81" s="546"/>
      <c r="N81" s="15">
        <v>37</v>
      </c>
      <c r="O81" s="14">
        <v>4</v>
      </c>
      <c r="P81" s="13">
        <v>12</v>
      </c>
      <c r="Q81" s="12" t="s">
        <v>129</v>
      </c>
      <c r="R81" s="10" t="s">
        <v>41</v>
      </c>
      <c r="S81" s="11" t="s">
        <v>128</v>
      </c>
      <c r="T81" s="10" t="s">
        <v>91</v>
      </c>
      <c r="U81" s="9" t="s">
        <v>127</v>
      </c>
      <c r="V81" s="301" t="s">
        <v>126</v>
      </c>
      <c r="W81" s="291"/>
      <c r="X81" s="302"/>
      <c r="Y81" s="302"/>
      <c r="Z81" s="303"/>
      <c r="AA81" s="8"/>
      <c r="AB81" s="3"/>
    </row>
    <row r="82" spans="1:28" ht="29.25" customHeight="1" x14ac:dyDescent="0.2">
      <c r="A82" s="21"/>
      <c r="B82" s="20"/>
      <c r="C82" s="110"/>
      <c r="D82" s="535" t="s">
        <v>125</v>
      </c>
      <c r="E82" s="536"/>
      <c r="F82" s="536"/>
      <c r="G82" s="536"/>
      <c r="H82" s="536"/>
      <c r="I82" s="536"/>
      <c r="J82" s="540"/>
      <c r="K82" s="540"/>
      <c r="L82" s="540"/>
      <c r="M82" s="541"/>
      <c r="N82" s="34">
        <v>37</v>
      </c>
      <c r="O82" s="33">
        <v>5</v>
      </c>
      <c r="P82" s="32" t="s">
        <v>31</v>
      </c>
      <c r="Q82" s="12" t="s">
        <v>31</v>
      </c>
      <c r="R82" s="117" t="s">
        <v>31</v>
      </c>
      <c r="S82" s="118" t="s">
        <v>31</v>
      </c>
      <c r="T82" s="117" t="s">
        <v>31</v>
      </c>
      <c r="U82" s="119" t="s">
        <v>31</v>
      </c>
      <c r="V82" s="313"/>
      <c r="W82" s="291"/>
      <c r="X82" s="314">
        <f>X83+X89+X105</f>
        <v>12892100</v>
      </c>
      <c r="Y82" s="314">
        <f>Y83+Y89+Y105</f>
        <v>528000</v>
      </c>
      <c r="Z82" s="315">
        <f>Z83+Z89+Z105</f>
        <v>528000</v>
      </c>
      <c r="AA82" s="8"/>
      <c r="AB82" s="3"/>
    </row>
    <row r="83" spans="1:28" ht="23.25" customHeight="1" x14ac:dyDescent="0.2">
      <c r="A83" s="21"/>
      <c r="B83" s="20"/>
      <c r="C83" s="110"/>
      <c r="D83" s="30"/>
      <c r="E83" s="549" t="s">
        <v>124</v>
      </c>
      <c r="F83" s="550"/>
      <c r="G83" s="550"/>
      <c r="H83" s="550"/>
      <c r="I83" s="550"/>
      <c r="J83" s="550"/>
      <c r="K83" s="550"/>
      <c r="L83" s="550"/>
      <c r="M83" s="551"/>
      <c r="N83" s="94">
        <v>37</v>
      </c>
      <c r="O83" s="95">
        <v>5</v>
      </c>
      <c r="P83" s="96">
        <v>1</v>
      </c>
      <c r="Q83" s="92" t="s">
        <v>31</v>
      </c>
      <c r="R83" s="97" t="s">
        <v>31</v>
      </c>
      <c r="S83" s="98" t="s">
        <v>31</v>
      </c>
      <c r="T83" s="97" t="s">
        <v>31</v>
      </c>
      <c r="U83" s="99" t="s">
        <v>31</v>
      </c>
      <c r="V83" s="294"/>
      <c r="W83" s="295"/>
      <c r="X83" s="296">
        <f t="shared" ref="X83:Z86" si="13">X84</f>
        <v>28000</v>
      </c>
      <c r="Y83" s="296">
        <f t="shared" si="13"/>
        <v>28000</v>
      </c>
      <c r="Z83" s="297">
        <f t="shared" si="13"/>
        <v>28000</v>
      </c>
      <c r="AA83" s="8"/>
      <c r="AB83" s="3"/>
    </row>
    <row r="84" spans="1:28" ht="72" customHeight="1" x14ac:dyDescent="0.2">
      <c r="A84" s="21"/>
      <c r="B84" s="20"/>
      <c r="C84" s="110"/>
      <c r="D84" s="19"/>
      <c r="E84" s="29"/>
      <c r="F84" s="542" t="s">
        <v>436</v>
      </c>
      <c r="G84" s="543"/>
      <c r="H84" s="543"/>
      <c r="I84" s="543"/>
      <c r="J84" s="543"/>
      <c r="K84" s="543"/>
      <c r="L84" s="543"/>
      <c r="M84" s="544"/>
      <c r="N84" s="28">
        <v>37</v>
      </c>
      <c r="O84" s="27">
        <v>5</v>
      </c>
      <c r="P84" s="26">
        <v>1</v>
      </c>
      <c r="Q84" s="12" t="s">
        <v>49</v>
      </c>
      <c r="R84" s="24" t="s">
        <v>41</v>
      </c>
      <c r="S84" s="25" t="s">
        <v>36</v>
      </c>
      <c r="T84" s="24" t="s">
        <v>35</v>
      </c>
      <c r="U84" s="23" t="s">
        <v>34</v>
      </c>
      <c r="V84" s="298"/>
      <c r="W84" s="291"/>
      <c r="X84" s="299">
        <f t="shared" si="13"/>
        <v>28000</v>
      </c>
      <c r="Y84" s="299">
        <f t="shared" si="13"/>
        <v>28000</v>
      </c>
      <c r="Z84" s="300">
        <f t="shared" si="13"/>
        <v>28000</v>
      </c>
      <c r="AA84" s="8"/>
      <c r="AB84" s="3"/>
    </row>
    <row r="85" spans="1:28" ht="23.25" customHeight="1" x14ac:dyDescent="0.2">
      <c r="A85" s="21"/>
      <c r="B85" s="20"/>
      <c r="C85" s="110"/>
      <c r="D85" s="19"/>
      <c r="E85" s="18"/>
      <c r="F85" s="16"/>
      <c r="G85" s="542" t="s">
        <v>123</v>
      </c>
      <c r="H85" s="543"/>
      <c r="I85" s="543"/>
      <c r="J85" s="543"/>
      <c r="K85" s="543"/>
      <c r="L85" s="543"/>
      <c r="M85" s="544"/>
      <c r="N85" s="28">
        <v>37</v>
      </c>
      <c r="O85" s="27">
        <v>5</v>
      </c>
      <c r="P85" s="26">
        <v>1</v>
      </c>
      <c r="Q85" s="12" t="s">
        <v>122</v>
      </c>
      <c r="R85" s="24" t="s">
        <v>41</v>
      </c>
      <c r="S85" s="25" t="s">
        <v>117</v>
      </c>
      <c r="T85" s="24" t="s">
        <v>35</v>
      </c>
      <c r="U85" s="23" t="s">
        <v>34</v>
      </c>
      <c r="V85" s="298"/>
      <c r="W85" s="291"/>
      <c r="X85" s="299">
        <f t="shared" si="13"/>
        <v>28000</v>
      </c>
      <c r="Y85" s="299">
        <f t="shared" si="13"/>
        <v>28000</v>
      </c>
      <c r="Z85" s="300">
        <f t="shared" si="13"/>
        <v>28000</v>
      </c>
      <c r="AA85" s="8"/>
      <c r="AB85" s="3"/>
    </row>
    <row r="86" spans="1:28" ht="29.25" customHeight="1" x14ac:dyDescent="0.2">
      <c r="A86" s="21"/>
      <c r="B86" s="20"/>
      <c r="C86" s="110"/>
      <c r="D86" s="19"/>
      <c r="E86" s="18"/>
      <c r="F86" s="17"/>
      <c r="G86" s="16"/>
      <c r="H86" s="542" t="s">
        <v>121</v>
      </c>
      <c r="I86" s="543"/>
      <c r="J86" s="543"/>
      <c r="K86" s="543"/>
      <c r="L86" s="543"/>
      <c r="M86" s="544"/>
      <c r="N86" s="28">
        <v>37</v>
      </c>
      <c r="O86" s="27">
        <v>5</v>
      </c>
      <c r="P86" s="26">
        <v>1</v>
      </c>
      <c r="Q86" s="12" t="s">
        <v>120</v>
      </c>
      <c r="R86" s="24" t="s">
        <v>41</v>
      </c>
      <c r="S86" s="25" t="s">
        <v>117</v>
      </c>
      <c r="T86" s="24" t="s">
        <v>116</v>
      </c>
      <c r="U86" s="23" t="s">
        <v>34</v>
      </c>
      <c r="V86" s="298"/>
      <c r="W86" s="291"/>
      <c r="X86" s="299">
        <f t="shared" si="13"/>
        <v>28000</v>
      </c>
      <c r="Y86" s="299">
        <f t="shared" si="13"/>
        <v>28000</v>
      </c>
      <c r="Z86" s="300">
        <f t="shared" si="13"/>
        <v>28000</v>
      </c>
      <c r="AA86" s="8"/>
      <c r="AB86" s="3"/>
    </row>
    <row r="87" spans="1:28" ht="23.25" customHeight="1" x14ac:dyDescent="0.2">
      <c r="A87" s="21"/>
      <c r="B87" s="20"/>
      <c r="C87" s="110"/>
      <c r="D87" s="19"/>
      <c r="E87" s="18"/>
      <c r="F87" s="17"/>
      <c r="G87" s="17"/>
      <c r="H87" s="16"/>
      <c r="I87" s="542" t="s">
        <v>119</v>
      </c>
      <c r="J87" s="543"/>
      <c r="K87" s="543"/>
      <c r="L87" s="543"/>
      <c r="M87" s="544"/>
      <c r="N87" s="28">
        <v>37</v>
      </c>
      <c r="O87" s="27">
        <v>5</v>
      </c>
      <c r="P87" s="26">
        <v>1</v>
      </c>
      <c r="Q87" s="12" t="s">
        <v>118</v>
      </c>
      <c r="R87" s="24" t="s">
        <v>41</v>
      </c>
      <c r="S87" s="25" t="s">
        <v>117</v>
      </c>
      <c r="T87" s="24" t="s">
        <v>116</v>
      </c>
      <c r="U87" s="23" t="s">
        <v>115</v>
      </c>
      <c r="V87" s="298"/>
      <c r="W87" s="291"/>
      <c r="X87" s="299">
        <f>X88</f>
        <v>28000</v>
      </c>
      <c r="Y87" s="299">
        <f>Y88</f>
        <v>28000</v>
      </c>
      <c r="Z87" s="300">
        <f>Z88</f>
        <v>28000</v>
      </c>
      <c r="AA87" s="8"/>
      <c r="AB87" s="3"/>
    </row>
    <row r="88" spans="1:28" ht="43.5" customHeight="1" x14ac:dyDescent="0.2">
      <c r="A88" s="21"/>
      <c r="B88" s="20"/>
      <c r="C88" s="110"/>
      <c r="D88" s="19"/>
      <c r="E88" s="37"/>
      <c r="F88" s="36"/>
      <c r="G88" s="36"/>
      <c r="H88" s="36"/>
      <c r="I88" s="35"/>
      <c r="J88" s="545" t="s">
        <v>94</v>
      </c>
      <c r="K88" s="545"/>
      <c r="L88" s="545"/>
      <c r="M88" s="546"/>
      <c r="N88" s="15">
        <v>37</v>
      </c>
      <c r="O88" s="14">
        <v>5</v>
      </c>
      <c r="P88" s="13">
        <v>1</v>
      </c>
      <c r="Q88" s="12" t="s">
        <v>118</v>
      </c>
      <c r="R88" s="10" t="s">
        <v>41</v>
      </c>
      <c r="S88" s="11" t="s">
        <v>117</v>
      </c>
      <c r="T88" s="10" t="s">
        <v>116</v>
      </c>
      <c r="U88" s="9" t="s">
        <v>115</v>
      </c>
      <c r="V88" s="301" t="s">
        <v>89</v>
      </c>
      <c r="W88" s="291"/>
      <c r="X88" s="302">
        <v>28000</v>
      </c>
      <c r="Y88" s="302">
        <v>28000</v>
      </c>
      <c r="Z88" s="303">
        <v>28000</v>
      </c>
      <c r="AA88" s="8"/>
      <c r="AB88" s="3"/>
    </row>
    <row r="89" spans="1:28" ht="23.25" customHeight="1" x14ac:dyDescent="0.2">
      <c r="A89" s="21"/>
      <c r="B89" s="20"/>
      <c r="C89" s="110"/>
      <c r="D89" s="19"/>
      <c r="E89" s="549" t="s">
        <v>114</v>
      </c>
      <c r="F89" s="550"/>
      <c r="G89" s="550"/>
      <c r="H89" s="550"/>
      <c r="I89" s="550"/>
      <c r="J89" s="552"/>
      <c r="K89" s="552"/>
      <c r="L89" s="552"/>
      <c r="M89" s="553"/>
      <c r="N89" s="89">
        <v>37</v>
      </c>
      <c r="O89" s="90">
        <v>5</v>
      </c>
      <c r="P89" s="91">
        <v>2</v>
      </c>
      <c r="Q89" s="92" t="s">
        <v>31</v>
      </c>
      <c r="R89" s="111" t="s">
        <v>31</v>
      </c>
      <c r="S89" s="112" t="s">
        <v>31</v>
      </c>
      <c r="T89" s="111" t="s">
        <v>31</v>
      </c>
      <c r="U89" s="113" t="s">
        <v>31</v>
      </c>
      <c r="V89" s="304"/>
      <c r="W89" s="295"/>
      <c r="X89" s="296">
        <f t="shared" ref="X89:Z92" si="14">X90</f>
        <v>12454100</v>
      </c>
      <c r="Y89" s="296">
        <f t="shared" si="14"/>
        <v>90000</v>
      </c>
      <c r="Z89" s="297">
        <f t="shared" si="14"/>
        <v>90000</v>
      </c>
      <c r="AA89" s="8"/>
      <c r="AB89" s="3"/>
    </row>
    <row r="90" spans="1:28" ht="72" customHeight="1" x14ac:dyDescent="0.2">
      <c r="A90" s="21"/>
      <c r="B90" s="20"/>
      <c r="C90" s="110"/>
      <c r="D90" s="19"/>
      <c r="E90" s="29"/>
      <c r="F90" s="542" t="s">
        <v>514</v>
      </c>
      <c r="G90" s="543"/>
      <c r="H90" s="543"/>
      <c r="I90" s="543"/>
      <c r="J90" s="543"/>
      <c r="K90" s="543"/>
      <c r="L90" s="543"/>
      <c r="M90" s="544"/>
      <c r="N90" s="28">
        <v>37</v>
      </c>
      <c r="O90" s="27">
        <v>5</v>
      </c>
      <c r="P90" s="26">
        <v>2</v>
      </c>
      <c r="Q90" s="12" t="s">
        <v>49</v>
      </c>
      <c r="R90" s="24" t="s">
        <v>41</v>
      </c>
      <c r="S90" s="25" t="s">
        <v>36</v>
      </c>
      <c r="T90" s="24" t="s">
        <v>35</v>
      </c>
      <c r="U90" s="23" t="s">
        <v>34</v>
      </c>
      <c r="V90" s="298"/>
      <c r="W90" s="291"/>
      <c r="X90" s="299">
        <f t="shared" si="14"/>
        <v>12454100</v>
      </c>
      <c r="Y90" s="299">
        <f t="shared" si="14"/>
        <v>90000</v>
      </c>
      <c r="Z90" s="300">
        <f t="shared" si="14"/>
        <v>90000</v>
      </c>
      <c r="AA90" s="8"/>
      <c r="AB90" s="3"/>
    </row>
    <row r="91" spans="1:28" ht="43.5" customHeight="1" x14ac:dyDescent="0.2">
      <c r="A91" s="21"/>
      <c r="B91" s="20"/>
      <c r="C91" s="110"/>
      <c r="D91" s="19"/>
      <c r="E91" s="18"/>
      <c r="F91" s="16"/>
      <c r="G91" s="542" t="s">
        <v>113</v>
      </c>
      <c r="H91" s="543"/>
      <c r="I91" s="543"/>
      <c r="J91" s="543"/>
      <c r="K91" s="543"/>
      <c r="L91" s="543"/>
      <c r="M91" s="544"/>
      <c r="N91" s="28">
        <v>37</v>
      </c>
      <c r="O91" s="27">
        <v>5</v>
      </c>
      <c r="P91" s="26">
        <v>2</v>
      </c>
      <c r="Q91" s="12" t="s">
        <v>112</v>
      </c>
      <c r="R91" s="24" t="s">
        <v>41</v>
      </c>
      <c r="S91" s="25" t="s">
        <v>107</v>
      </c>
      <c r="T91" s="24" t="s">
        <v>35</v>
      </c>
      <c r="U91" s="23" t="s">
        <v>34</v>
      </c>
      <c r="V91" s="298"/>
      <c r="W91" s="291"/>
      <c r="X91" s="299">
        <f>X92+X98+X101+X104</f>
        <v>12454100</v>
      </c>
      <c r="Y91" s="299">
        <f t="shared" ref="Y91:Z91" si="15">Y92+Y98+Y101+Y104</f>
        <v>90000</v>
      </c>
      <c r="Z91" s="299">
        <f t="shared" si="15"/>
        <v>90000</v>
      </c>
      <c r="AA91" s="8"/>
      <c r="AB91" s="3"/>
    </row>
    <row r="92" spans="1:28" ht="29.25" customHeight="1" x14ac:dyDescent="0.2">
      <c r="A92" s="21"/>
      <c r="B92" s="20"/>
      <c r="C92" s="110"/>
      <c r="D92" s="19"/>
      <c r="E92" s="18"/>
      <c r="F92" s="17"/>
      <c r="G92" s="16"/>
      <c r="H92" s="542" t="s">
        <v>111</v>
      </c>
      <c r="I92" s="543"/>
      <c r="J92" s="543"/>
      <c r="K92" s="543"/>
      <c r="L92" s="543"/>
      <c r="M92" s="544"/>
      <c r="N92" s="28">
        <v>37</v>
      </c>
      <c r="O92" s="27">
        <v>5</v>
      </c>
      <c r="P92" s="26">
        <v>2</v>
      </c>
      <c r="Q92" s="12" t="s">
        <v>110</v>
      </c>
      <c r="R92" s="24" t="s">
        <v>41</v>
      </c>
      <c r="S92" s="25" t="s">
        <v>107</v>
      </c>
      <c r="T92" s="24" t="s">
        <v>91</v>
      </c>
      <c r="U92" s="23" t="s">
        <v>34</v>
      </c>
      <c r="V92" s="298"/>
      <c r="W92" s="291"/>
      <c r="X92" s="299">
        <f t="shared" si="14"/>
        <v>90000</v>
      </c>
      <c r="Y92" s="299">
        <f t="shared" si="14"/>
        <v>90000</v>
      </c>
      <c r="Z92" s="300">
        <f t="shared" si="14"/>
        <v>90000</v>
      </c>
      <c r="AA92" s="8"/>
      <c r="AB92" s="3"/>
    </row>
    <row r="93" spans="1:28" ht="23.25" customHeight="1" x14ac:dyDescent="0.2">
      <c r="A93" s="21"/>
      <c r="B93" s="20"/>
      <c r="C93" s="110"/>
      <c r="D93" s="19"/>
      <c r="E93" s="18"/>
      <c r="F93" s="17"/>
      <c r="G93" s="17"/>
      <c r="H93" s="16"/>
      <c r="I93" s="542" t="s">
        <v>109</v>
      </c>
      <c r="J93" s="543"/>
      <c r="K93" s="543"/>
      <c r="L93" s="543"/>
      <c r="M93" s="544"/>
      <c r="N93" s="28">
        <v>37</v>
      </c>
      <c r="O93" s="27">
        <v>5</v>
      </c>
      <c r="P93" s="26">
        <v>2</v>
      </c>
      <c r="Q93" s="12" t="s">
        <v>108</v>
      </c>
      <c r="R93" s="24" t="s">
        <v>41</v>
      </c>
      <c r="S93" s="25" t="s">
        <v>107</v>
      </c>
      <c r="T93" s="24" t="s">
        <v>91</v>
      </c>
      <c r="U93" s="23" t="s">
        <v>106</v>
      </c>
      <c r="V93" s="298"/>
      <c r="W93" s="291"/>
      <c r="X93" s="299">
        <f>X94+X95</f>
        <v>90000</v>
      </c>
      <c r="Y93" s="299">
        <f t="shared" ref="Y93:Z93" si="16">Y94+Y95</f>
        <v>90000</v>
      </c>
      <c r="Z93" s="299">
        <f t="shared" si="16"/>
        <v>90000</v>
      </c>
      <c r="AA93" s="8"/>
      <c r="AB93" s="3"/>
    </row>
    <row r="94" spans="1:28" ht="40.9" customHeight="1" x14ac:dyDescent="0.2">
      <c r="A94" s="21"/>
      <c r="B94" s="20"/>
      <c r="C94" s="110"/>
      <c r="D94" s="19"/>
      <c r="E94" s="37"/>
      <c r="F94" s="511"/>
      <c r="G94" s="511"/>
      <c r="H94" s="512"/>
      <c r="I94" s="512"/>
      <c r="J94" s="510"/>
      <c r="K94" s="510"/>
      <c r="L94" s="510"/>
      <c r="M94" s="511" t="s">
        <v>94</v>
      </c>
      <c r="N94" s="513">
        <v>37</v>
      </c>
      <c r="O94" s="14">
        <v>5</v>
      </c>
      <c r="P94" s="13">
        <v>2</v>
      </c>
      <c r="Q94" s="12" t="s">
        <v>108</v>
      </c>
      <c r="R94" s="10" t="s">
        <v>41</v>
      </c>
      <c r="S94" s="11" t="s">
        <v>107</v>
      </c>
      <c r="T94" s="10" t="s">
        <v>91</v>
      </c>
      <c r="U94" s="9" t="s">
        <v>106</v>
      </c>
      <c r="V94" s="301" t="s">
        <v>89</v>
      </c>
      <c r="W94" s="291"/>
      <c r="X94" s="518">
        <v>30000</v>
      </c>
      <c r="Y94" s="518">
        <v>30000</v>
      </c>
      <c r="Z94" s="519">
        <v>30000</v>
      </c>
      <c r="AA94" s="8"/>
      <c r="AB94" s="3"/>
    </row>
    <row r="95" spans="1:28" ht="40.9" customHeight="1" x14ac:dyDescent="0.2">
      <c r="A95" s="21"/>
      <c r="B95" s="20"/>
      <c r="C95" s="110"/>
      <c r="D95" s="19"/>
      <c r="E95" s="37"/>
      <c r="F95" s="515"/>
      <c r="G95" s="515"/>
      <c r="H95" s="516"/>
      <c r="I95" s="516"/>
      <c r="J95" s="514"/>
      <c r="K95" s="514"/>
      <c r="L95" s="514"/>
      <c r="M95" s="515" t="s">
        <v>130</v>
      </c>
      <c r="N95" s="517">
        <v>37</v>
      </c>
      <c r="O95" s="14">
        <v>5</v>
      </c>
      <c r="P95" s="13">
        <v>2</v>
      </c>
      <c r="Q95" s="12"/>
      <c r="R95" s="10" t="s">
        <v>41</v>
      </c>
      <c r="S95" s="11" t="s">
        <v>107</v>
      </c>
      <c r="T95" s="10" t="s">
        <v>91</v>
      </c>
      <c r="U95" s="9" t="s">
        <v>106</v>
      </c>
      <c r="V95" s="301">
        <v>410</v>
      </c>
      <c r="W95" s="291"/>
      <c r="X95" s="518">
        <v>60000</v>
      </c>
      <c r="Y95" s="518">
        <v>60000</v>
      </c>
      <c r="Z95" s="519">
        <v>60000</v>
      </c>
      <c r="AA95" s="8"/>
      <c r="AB95" s="3"/>
    </row>
    <row r="96" spans="1:28" ht="40.9" customHeight="1" x14ac:dyDescent="0.2">
      <c r="A96" s="21"/>
      <c r="B96" s="20"/>
      <c r="C96" s="110"/>
      <c r="D96" s="19"/>
      <c r="E96" s="37"/>
      <c r="F96" s="515"/>
      <c r="G96" s="515"/>
      <c r="H96" s="516"/>
      <c r="I96" s="516"/>
      <c r="J96" s="514"/>
      <c r="K96" s="514"/>
      <c r="L96" s="514"/>
      <c r="M96" s="515"/>
      <c r="N96" s="517">
        <v>37</v>
      </c>
      <c r="O96" s="14">
        <v>5</v>
      </c>
      <c r="P96" s="13">
        <v>2</v>
      </c>
      <c r="Q96" s="12"/>
      <c r="R96" s="10" t="s">
        <v>41</v>
      </c>
      <c r="S96" s="11" t="s">
        <v>107</v>
      </c>
      <c r="T96" s="10">
        <v>0</v>
      </c>
      <c r="U96" s="9">
        <v>0</v>
      </c>
      <c r="V96" s="301"/>
      <c r="W96" s="291"/>
      <c r="X96" s="299">
        <v>10373100</v>
      </c>
      <c r="Y96" s="299">
        <v>0</v>
      </c>
      <c r="Z96" s="300">
        <v>0</v>
      </c>
      <c r="AA96" s="8"/>
      <c r="AB96" s="3"/>
    </row>
    <row r="97" spans="1:28" ht="40.9" customHeight="1" x14ac:dyDescent="0.2">
      <c r="A97" s="21"/>
      <c r="B97" s="20"/>
      <c r="C97" s="110"/>
      <c r="D97" s="19"/>
      <c r="E97" s="37"/>
      <c r="F97" s="515"/>
      <c r="G97" s="515"/>
      <c r="H97" s="516"/>
      <c r="I97" s="516"/>
      <c r="J97" s="514"/>
      <c r="K97" s="514"/>
      <c r="L97" s="514"/>
      <c r="M97" s="515"/>
      <c r="N97" s="517">
        <v>37</v>
      </c>
      <c r="O97" s="14">
        <v>5</v>
      </c>
      <c r="P97" s="13">
        <v>2</v>
      </c>
      <c r="Q97" s="12"/>
      <c r="R97" s="10" t="s">
        <v>41</v>
      </c>
      <c r="S97" s="11" t="s">
        <v>107</v>
      </c>
      <c r="T97" s="10" t="s">
        <v>517</v>
      </c>
      <c r="U97" s="9">
        <v>0</v>
      </c>
      <c r="V97" s="301"/>
      <c r="W97" s="291"/>
      <c r="X97" s="299">
        <v>10373100</v>
      </c>
      <c r="Y97" s="299">
        <v>0</v>
      </c>
      <c r="Z97" s="300">
        <v>0</v>
      </c>
      <c r="AA97" s="8"/>
      <c r="AB97" s="3"/>
    </row>
    <row r="98" spans="1:28" ht="40.9" customHeight="1" x14ac:dyDescent="0.2">
      <c r="A98" s="21"/>
      <c r="B98" s="20"/>
      <c r="C98" s="110"/>
      <c r="D98" s="19"/>
      <c r="E98" s="37"/>
      <c r="F98" s="515"/>
      <c r="G98" s="515"/>
      <c r="H98" s="516"/>
      <c r="I98" s="516"/>
      <c r="J98" s="514"/>
      <c r="K98" s="514"/>
      <c r="L98" s="514"/>
      <c r="M98" s="515" t="s">
        <v>518</v>
      </c>
      <c r="N98" s="517">
        <v>37</v>
      </c>
      <c r="O98" s="14">
        <v>5</v>
      </c>
      <c r="P98" s="13">
        <v>2</v>
      </c>
      <c r="Q98" s="12"/>
      <c r="R98" s="10" t="s">
        <v>41</v>
      </c>
      <c r="S98" s="11" t="s">
        <v>107</v>
      </c>
      <c r="T98" s="10" t="s">
        <v>517</v>
      </c>
      <c r="U98" s="9" t="s">
        <v>127</v>
      </c>
      <c r="V98" s="301">
        <v>410</v>
      </c>
      <c r="W98" s="291"/>
      <c r="X98" s="518">
        <v>10373100</v>
      </c>
      <c r="Y98" s="518">
        <v>0</v>
      </c>
      <c r="Z98" s="519">
        <v>0</v>
      </c>
      <c r="AA98" s="8"/>
      <c r="AB98" s="3"/>
    </row>
    <row r="99" spans="1:28" ht="40.9" customHeight="1" x14ac:dyDescent="0.2">
      <c r="A99" s="21"/>
      <c r="B99" s="20"/>
      <c r="C99" s="110"/>
      <c r="D99" s="19"/>
      <c r="E99" s="37"/>
      <c r="F99" s="515"/>
      <c r="G99" s="515"/>
      <c r="H99" s="516"/>
      <c r="I99" s="516"/>
      <c r="J99" s="514"/>
      <c r="K99" s="514"/>
      <c r="L99" s="514"/>
      <c r="M99" s="515"/>
      <c r="N99" s="517">
        <v>37</v>
      </c>
      <c r="O99" s="14">
        <v>5</v>
      </c>
      <c r="P99" s="13">
        <v>2</v>
      </c>
      <c r="Q99" s="12"/>
      <c r="R99" s="10" t="s">
        <v>41</v>
      </c>
      <c r="S99" s="11" t="s">
        <v>107</v>
      </c>
      <c r="T99" s="10">
        <v>0</v>
      </c>
      <c r="U99" s="9">
        <v>0</v>
      </c>
      <c r="V99" s="301"/>
      <c r="W99" s="291"/>
      <c r="X99" s="299">
        <v>176600</v>
      </c>
      <c r="Y99" s="299">
        <v>0</v>
      </c>
      <c r="Z99" s="300">
        <v>0</v>
      </c>
      <c r="AA99" s="8"/>
      <c r="AB99" s="3"/>
    </row>
    <row r="100" spans="1:28" ht="40.9" customHeight="1" x14ac:dyDescent="0.2">
      <c r="A100" s="21"/>
      <c r="B100" s="20"/>
      <c r="C100" s="110"/>
      <c r="D100" s="19"/>
      <c r="E100" s="37"/>
      <c r="F100" s="515"/>
      <c r="G100" s="515"/>
      <c r="H100" s="516"/>
      <c r="I100" s="516"/>
      <c r="J100" s="514"/>
      <c r="K100" s="514"/>
      <c r="L100" s="514"/>
      <c r="M100" s="515"/>
      <c r="N100" s="517">
        <v>37</v>
      </c>
      <c r="O100" s="14">
        <v>5</v>
      </c>
      <c r="P100" s="13">
        <v>2</v>
      </c>
      <c r="Q100" s="12"/>
      <c r="R100" s="10" t="s">
        <v>41</v>
      </c>
      <c r="S100" s="11" t="s">
        <v>107</v>
      </c>
      <c r="T100" s="10">
        <v>1</v>
      </c>
      <c r="U100" s="9">
        <v>0</v>
      </c>
      <c r="V100" s="301"/>
      <c r="W100" s="291"/>
      <c r="X100" s="299">
        <v>176600</v>
      </c>
      <c r="Y100" s="299">
        <v>0</v>
      </c>
      <c r="Z100" s="300">
        <v>0</v>
      </c>
      <c r="AA100" s="8"/>
      <c r="AB100" s="3"/>
    </row>
    <row r="101" spans="1:28" ht="40.9" customHeight="1" x14ac:dyDescent="0.2">
      <c r="A101" s="21"/>
      <c r="B101" s="20"/>
      <c r="C101" s="110"/>
      <c r="D101" s="19"/>
      <c r="E101" s="37"/>
      <c r="F101" s="515"/>
      <c r="G101" s="515"/>
      <c r="H101" s="516"/>
      <c r="I101" s="516"/>
      <c r="J101" s="514"/>
      <c r="K101" s="514"/>
      <c r="L101" s="514"/>
      <c r="M101" s="515" t="s">
        <v>518</v>
      </c>
      <c r="N101" s="517">
        <v>37</v>
      </c>
      <c r="O101" s="14">
        <v>5</v>
      </c>
      <c r="P101" s="13">
        <v>2</v>
      </c>
      <c r="Q101" s="12"/>
      <c r="R101" s="10" t="s">
        <v>41</v>
      </c>
      <c r="S101" s="11" t="s">
        <v>107</v>
      </c>
      <c r="T101" s="10">
        <v>1</v>
      </c>
      <c r="U101" s="9" t="s">
        <v>127</v>
      </c>
      <c r="V101" s="301">
        <v>410</v>
      </c>
      <c r="W101" s="291"/>
      <c r="X101" s="518">
        <v>176600</v>
      </c>
      <c r="Y101" s="518">
        <v>0</v>
      </c>
      <c r="Z101" s="519">
        <v>0</v>
      </c>
      <c r="AA101" s="8"/>
      <c r="AB101" s="3"/>
    </row>
    <row r="102" spans="1:28" ht="40.9" customHeight="1" x14ac:dyDescent="0.2">
      <c r="A102" s="21"/>
      <c r="B102" s="20"/>
      <c r="C102" s="110"/>
      <c r="D102" s="19"/>
      <c r="E102" s="37"/>
      <c r="F102" s="515"/>
      <c r="G102" s="515"/>
      <c r="H102" s="516"/>
      <c r="I102" s="516"/>
      <c r="J102" s="514"/>
      <c r="K102" s="514"/>
      <c r="L102" s="514"/>
      <c r="M102" s="515"/>
      <c r="N102" s="517">
        <v>37</v>
      </c>
      <c r="O102" s="14">
        <v>5</v>
      </c>
      <c r="P102" s="13">
        <v>2</v>
      </c>
      <c r="Q102" s="12"/>
      <c r="R102" s="10" t="s">
        <v>41</v>
      </c>
      <c r="S102" s="11" t="s">
        <v>107</v>
      </c>
      <c r="T102" s="10">
        <v>0</v>
      </c>
      <c r="U102" s="9">
        <v>0</v>
      </c>
      <c r="V102" s="301"/>
      <c r="W102" s="291"/>
      <c r="X102" s="299">
        <v>1814400</v>
      </c>
      <c r="Y102" s="299">
        <v>0</v>
      </c>
      <c r="Z102" s="300">
        <v>0</v>
      </c>
      <c r="AA102" s="8"/>
      <c r="AB102" s="3"/>
    </row>
    <row r="103" spans="1:28" ht="40.9" customHeight="1" x14ac:dyDescent="0.2">
      <c r="A103" s="21"/>
      <c r="B103" s="20"/>
      <c r="C103" s="110"/>
      <c r="D103" s="19"/>
      <c r="E103" s="37"/>
      <c r="F103" s="515"/>
      <c r="G103" s="515"/>
      <c r="H103" s="516"/>
      <c r="I103" s="516"/>
      <c r="J103" s="514"/>
      <c r="K103" s="514"/>
      <c r="L103" s="514"/>
      <c r="M103" s="515"/>
      <c r="N103" s="517">
        <v>37</v>
      </c>
      <c r="O103" s="14">
        <v>5</v>
      </c>
      <c r="P103" s="13">
        <v>2</v>
      </c>
      <c r="Q103" s="12"/>
      <c r="R103" s="10" t="s">
        <v>41</v>
      </c>
      <c r="S103" s="11" t="s">
        <v>107</v>
      </c>
      <c r="T103" s="10">
        <v>1</v>
      </c>
      <c r="U103" s="9">
        <v>0</v>
      </c>
      <c r="V103" s="301"/>
      <c r="W103" s="291"/>
      <c r="X103" s="299">
        <v>1814400</v>
      </c>
      <c r="Y103" s="299">
        <v>0</v>
      </c>
      <c r="Z103" s="300">
        <v>0</v>
      </c>
      <c r="AA103" s="8"/>
      <c r="AB103" s="3"/>
    </row>
    <row r="104" spans="1:28" ht="43.5" customHeight="1" x14ac:dyDescent="0.2">
      <c r="A104" s="21"/>
      <c r="B104" s="20"/>
      <c r="C104" s="110"/>
      <c r="D104" s="19"/>
      <c r="E104" s="37"/>
      <c r="F104" s="36"/>
      <c r="G104" s="36"/>
      <c r="H104" s="36"/>
      <c r="I104" s="35"/>
      <c r="J104" s="545" t="s">
        <v>519</v>
      </c>
      <c r="K104" s="545"/>
      <c r="L104" s="545"/>
      <c r="M104" s="546"/>
      <c r="N104" s="15">
        <v>37</v>
      </c>
      <c r="O104" s="14">
        <v>5</v>
      </c>
      <c r="P104" s="13">
        <v>2</v>
      </c>
      <c r="Q104" s="12" t="s">
        <v>108</v>
      </c>
      <c r="R104" s="10" t="s">
        <v>41</v>
      </c>
      <c r="S104" s="11" t="s">
        <v>107</v>
      </c>
      <c r="T104" s="10">
        <v>1</v>
      </c>
      <c r="U104" s="9" t="s">
        <v>520</v>
      </c>
      <c r="V104" s="301">
        <v>410</v>
      </c>
      <c r="W104" s="291"/>
      <c r="X104" s="302">
        <v>1814400</v>
      </c>
      <c r="Y104" s="302">
        <v>0</v>
      </c>
      <c r="Z104" s="303">
        <v>0</v>
      </c>
      <c r="AA104" s="8"/>
      <c r="AB104" s="3"/>
    </row>
    <row r="105" spans="1:28" ht="23.25" customHeight="1" x14ac:dyDescent="0.2">
      <c r="A105" s="21"/>
      <c r="B105" s="20"/>
      <c r="C105" s="110"/>
      <c r="D105" s="19"/>
      <c r="E105" s="549" t="s">
        <v>105</v>
      </c>
      <c r="F105" s="550"/>
      <c r="G105" s="550"/>
      <c r="H105" s="550"/>
      <c r="I105" s="550"/>
      <c r="J105" s="552"/>
      <c r="K105" s="552"/>
      <c r="L105" s="552"/>
      <c r="M105" s="553"/>
      <c r="N105" s="89">
        <v>37</v>
      </c>
      <c r="O105" s="90">
        <v>5</v>
      </c>
      <c r="P105" s="91">
        <v>3</v>
      </c>
      <c r="Q105" s="92" t="s">
        <v>31</v>
      </c>
      <c r="R105" s="111" t="s">
        <v>31</v>
      </c>
      <c r="S105" s="112" t="s">
        <v>31</v>
      </c>
      <c r="T105" s="111" t="s">
        <v>31</v>
      </c>
      <c r="U105" s="113" t="s">
        <v>31</v>
      </c>
      <c r="V105" s="304"/>
      <c r="W105" s="295"/>
      <c r="X105" s="305">
        <f t="shared" ref="X105:Z106" si="17">X106</f>
        <v>410000</v>
      </c>
      <c r="Y105" s="305">
        <f t="shared" si="17"/>
        <v>410000</v>
      </c>
      <c r="Z105" s="306">
        <f t="shared" si="17"/>
        <v>410000</v>
      </c>
      <c r="AA105" s="8"/>
      <c r="AB105" s="3"/>
    </row>
    <row r="106" spans="1:28" ht="81" customHeight="1" x14ac:dyDescent="0.2">
      <c r="A106" s="21"/>
      <c r="B106" s="20"/>
      <c r="C106" s="110"/>
      <c r="D106" s="19"/>
      <c r="E106" s="29"/>
      <c r="F106" s="542" t="s">
        <v>515</v>
      </c>
      <c r="G106" s="543"/>
      <c r="H106" s="543"/>
      <c r="I106" s="543"/>
      <c r="J106" s="543"/>
      <c r="K106" s="543"/>
      <c r="L106" s="543"/>
      <c r="M106" s="544"/>
      <c r="N106" s="28">
        <v>37</v>
      </c>
      <c r="O106" s="27">
        <v>5</v>
      </c>
      <c r="P106" s="26">
        <v>3</v>
      </c>
      <c r="Q106" s="12" t="s">
        <v>49</v>
      </c>
      <c r="R106" s="24" t="s">
        <v>41</v>
      </c>
      <c r="S106" s="25" t="s">
        <v>36</v>
      </c>
      <c r="T106" s="24" t="s">
        <v>35</v>
      </c>
      <c r="U106" s="23" t="s">
        <v>34</v>
      </c>
      <c r="V106" s="298"/>
      <c r="W106" s="291"/>
      <c r="X106" s="299">
        <f t="shared" si="17"/>
        <v>410000</v>
      </c>
      <c r="Y106" s="299">
        <f t="shared" si="17"/>
        <v>410000</v>
      </c>
      <c r="Z106" s="300">
        <f t="shared" si="17"/>
        <v>410000</v>
      </c>
      <c r="AA106" s="8"/>
      <c r="AB106" s="3"/>
    </row>
    <row r="107" spans="1:28" ht="29.25" customHeight="1" x14ac:dyDescent="0.2">
      <c r="A107" s="21"/>
      <c r="B107" s="20"/>
      <c r="C107" s="110"/>
      <c r="D107" s="19"/>
      <c r="E107" s="18"/>
      <c r="F107" s="16"/>
      <c r="G107" s="542" t="s">
        <v>104</v>
      </c>
      <c r="H107" s="543"/>
      <c r="I107" s="543"/>
      <c r="J107" s="543"/>
      <c r="K107" s="543"/>
      <c r="L107" s="543"/>
      <c r="M107" s="544"/>
      <c r="N107" s="28">
        <v>37</v>
      </c>
      <c r="O107" s="27">
        <v>5</v>
      </c>
      <c r="P107" s="26">
        <v>3</v>
      </c>
      <c r="Q107" s="12" t="s">
        <v>103</v>
      </c>
      <c r="R107" s="24" t="s">
        <v>41</v>
      </c>
      <c r="S107" s="25" t="s">
        <v>92</v>
      </c>
      <c r="T107" s="24" t="s">
        <v>35</v>
      </c>
      <c r="U107" s="23" t="s">
        <v>34</v>
      </c>
      <c r="V107" s="298"/>
      <c r="W107" s="291"/>
      <c r="X107" s="299">
        <f>X108+X111</f>
        <v>410000</v>
      </c>
      <c r="Y107" s="299">
        <v>410000</v>
      </c>
      <c r="Z107" s="300">
        <f>Z108+Z111</f>
        <v>410000</v>
      </c>
      <c r="AA107" s="8"/>
      <c r="AB107" s="3"/>
    </row>
    <row r="108" spans="1:28" ht="29.25" customHeight="1" x14ac:dyDescent="0.2">
      <c r="A108" s="21"/>
      <c r="B108" s="20"/>
      <c r="C108" s="110"/>
      <c r="D108" s="19"/>
      <c r="E108" s="18"/>
      <c r="F108" s="17"/>
      <c r="G108" s="16"/>
      <c r="H108" s="542" t="s">
        <v>102</v>
      </c>
      <c r="I108" s="543"/>
      <c r="J108" s="543"/>
      <c r="K108" s="543"/>
      <c r="L108" s="543"/>
      <c r="M108" s="544"/>
      <c r="N108" s="28">
        <v>37</v>
      </c>
      <c r="O108" s="27">
        <v>5</v>
      </c>
      <c r="P108" s="26">
        <v>3</v>
      </c>
      <c r="Q108" s="12" t="s">
        <v>101</v>
      </c>
      <c r="R108" s="24" t="s">
        <v>41</v>
      </c>
      <c r="S108" s="25" t="s">
        <v>92</v>
      </c>
      <c r="T108" s="24" t="s">
        <v>39</v>
      </c>
      <c r="U108" s="23" t="s">
        <v>34</v>
      </c>
      <c r="V108" s="298"/>
      <c r="W108" s="291"/>
      <c r="X108" s="299">
        <f t="shared" ref="X108:Z109" si="18">X109</f>
        <v>40000</v>
      </c>
      <c r="Y108" s="299">
        <f t="shared" si="18"/>
        <v>40000</v>
      </c>
      <c r="Z108" s="300">
        <f t="shared" si="18"/>
        <v>40000</v>
      </c>
      <c r="AA108" s="8"/>
      <c r="AB108" s="3"/>
    </row>
    <row r="109" spans="1:28" ht="23.25" customHeight="1" x14ac:dyDescent="0.2">
      <c r="A109" s="21"/>
      <c r="B109" s="20"/>
      <c r="C109" s="110"/>
      <c r="D109" s="19"/>
      <c r="E109" s="18"/>
      <c r="F109" s="17"/>
      <c r="G109" s="17"/>
      <c r="H109" s="16"/>
      <c r="I109" s="542" t="s">
        <v>100</v>
      </c>
      <c r="J109" s="543"/>
      <c r="K109" s="543"/>
      <c r="L109" s="543"/>
      <c r="M109" s="544"/>
      <c r="N109" s="28">
        <v>37</v>
      </c>
      <c r="O109" s="27">
        <v>5</v>
      </c>
      <c r="P109" s="26">
        <v>3</v>
      </c>
      <c r="Q109" s="12" t="s">
        <v>99</v>
      </c>
      <c r="R109" s="24" t="s">
        <v>41</v>
      </c>
      <c r="S109" s="25" t="s">
        <v>92</v>
      </c>
      <c r="T109" s="24" t="s">
        <v>39</v>
      </c>
      <c r="U109" s="23" t="s">
        <v>98</v>
      </c>
      <c r="V109" s="298"/>
      <c r="W109" s="291"/>
      <c r="X109" s="299">
        <f t="shared" si="18"/>
        <v>40000</v>
      </c>
      <c r="Y109" s="299">
        <f t="shared" si="18"/>
        <v>40000</v>
      </c>
      <c r="Z109" s="300">
        <f t="shared" si="18"/>
        <v>40000</v>
      </c>
      <c r="AA109" s="8"/>
      <c r="AB109" s="3"/>
    </row>
    <row r="110" spans="1:28" ht="43.5" customHeight="1" x14ac:dyDescent="0.2">
      <c r="A110" s="21"/>
      <c r="B110" s="20"/>
      <c r="C110" s="110"/>
      <c r="D110" s="19"/>
      <c r="E110" s="18"/>
      <c r="F110" s="17"/>
      <c r="G110" s="17"/>
      <c r="H110" s="36"/>
      <c r="I110" s="35"/>
      <c r="J110" s="545" t="s">
        <v>94</v>
      </c>
      <c r="K110" s="545"/>
      <c r="L110" s="545"/>
      <c r="M110" s="546"/>
      <c r="N110" s="15">
        <v>37</v>
      </c>
      <c r="O110" s="14">
        <v>5</v>
      </c>
      <c r="P110" s="13">
        <v>3</v>
      </c>
      <c r="Q110" s="12" t="s">
        <v>99</v>
      </c>
      <c r="R110" s="10" t="s">
        <v>41</v>
      </c>
      <c r="S110" s="11" t="s">
        <v>92</v>
      </c>
      <c r="T110" s="10" t="s">
        <v>39</v>
      </c>
      <c r="U110" s="9" t="s">
        <v>98</v>
      </c>
      <c r="V110" s="301" t="s">
        <v>89</v>
      </c>
      <c r="W110" s="291"/>
      <c r="X110" s="302">
        <v>40000</v>
      </c>
      <c r="Y110" s="302">
        <v>40000</v>
      </c>
      <c r="Z110" s="303">
        <v>40000</v>
      </c>
      <c r="AA110" s="8"/>
      <c r="AB110" s="3"/>
    </row>
    <row r="111" spans="1:28" ht="23.25" customHeight="1" x14ac:dyDescent="0.2">
      <c r="A111" s="21"/>
      <c r="B111" s="20"/>
      <c r="C111" s="110"/>
      <c r="D111" s="19"/>
      <c r="E111" s="18"/>
      <c r="F111" s="17"/>
      <c r="G111" s="17"/>
      <c r="H111" s="542" t="s">
        <v>97</v>
      </c>
      <c r="I111" s="543"/>
      <c r="J111" s="547"/>
      <c r="K111" s="547"/>
      <c r="L111" s="547"/>
      <c r="M111" s="548"/>
      <c r="N111" s="42">
        <v>37</v>
      </c>
      <c r="O111" s="41">
        <v>5</v>
      </c>
      <c r="P111" s="40">
        <v>3</v>
      </c>
      <c r="Q111" s="12" t="s">
        <v>96</v>
      </c>
      <c r="R111" s="114" t="s">
        <v>41</v>
      </c>
      <c r="S111" s="115" t="s">
        <v>92</v>
      </c>
      <c r="T111" s="114" t="s">
        <v>91</v>
      </c>
      <c r="U111" s="116" t="s">
        <v>34</v>
      </c>
      <c r="V111" s="310"/>
      <c r="W111" s="291"/>
      <c r="X111" s="311">
        <f t="shared" ref="X111:Z112" si="19">X112</f>
        <v>370000</v>
      </c>
      <c r="Y111" s="311">
        <f t="shared" si="19"/>
        <v>184670.57</v>
      </c>
      <c r="Z111" s="312">
        <f t="shared" si="19"/>
        <v>370000</v>
      </c>
      <c r="AA111" s="8"/>
      <c r="AB111" s="3"/>
    </row>
    <row r="112" spans="1:28" ht="23.25" customHeight="1" x14ac:dyDescent="0.2">
      <c r="A112" s="21"/>
      <c r="B112" s="20"/>
      <c r="C112" s="110"/>
      <c r="D112" s="19"/>
      <c r="E112" s="18"/>
      <c r="F112" s="17"/>
      <c r="G112" s="17"/>
      <c r="H112" s="16"/>
      <c r="I112" s="542" t="s">
        <v>95</v>
      </c>
      <c r="J112" s="543"/>
      <c r="K112" s="543"/>
      <c r="L112" s="543"/>
      <c r="M112" s="544"/>
      <c r="N112" s="28">
        <v>37</v>
      </c>
      <c r="O112" s="27">
        <v>5</v>
      </c>
      <c r="P112" s="26">
        <v>3</v>
      </c>
      <c r="Q112" s="12" t="s">
        <v>93</v>
      </c>
      <c r="R112" s="24" t="s">
        <v>41</v>
      </c>
      <c r="S112" s="25" t="s">
        <v>92</v>
      </c>
      <c r="T112" s="24" t="s">
        <v>91</v>
      </c>
      <c r="U112" s="23" t="s">
        <v>90</v>
      </c>
      <c r="V112" s="298"/>
      <c r="W112" s="291"/>
      <c r="X112" s="299">
        <f t="shared" si="19"/>
        <v>370000</v>
      </c>
      <c r="Y112" s="299">
        <f t="shared" si="19"/>
        <v>184670.57</v>
      </c>
      <c r="Z112" s="300">
        <f t="shared" si="19"/>
        <v>370000</v>
      </c>
      <c r="AA112" s="8"/>
      <c r="AB112" s="3"/>
    </row>
    <row r="113" spans="1:28" ht="43.5" customHeight="1" x14ac:dyDescent="0.2">
      <c r="A113" s="21"/>
      <c r="B113" s="20"/>
      <c r="C113" s="110"/>
      <c r="D113" s="38"/>
      <c r="E113" s="37"/>
      <c r="F113" s="36"/>
      <c r="G113" s="36"/>
      <c r="H113" s="36"/>
      <c r="I113" s="35"/>
      <c r="J113" s="545" t="s">
        <v>94</v>
      </c>
      <c r="K113" s="545"/>
      <c r="L113" s="545"/>
      <c r="M113" s="546"/>
      <c r="N113" s="15">
        <v>37</v>
      </c>
      <c r="O113" s="14">
        <v>5</v>
      </c>
      <c r="P113" s="13">
        <v>3</v>
      </c>
      <c r="Q113" s="12" t="s">
        <v>93</v>
      </c>
      <c r="R113" s="10" t="s">
        <v>41</v>
      </c>
      <c r="S113" s="11" t="s">
        <v>92</v>
      </c>
      <c r="T113" s="10" t="s">
        <v>91</v>
      </c>
      <c r="U113" s="9" t="s">
        <v>90</v>
      </c>
      <c r="V113" s="301" t="s">
        <v>89</v>
      </c>
      <c r="W113" s="291"/>
      <c r="X113" s="302">
        <v>370000</v>
      </c>
      <c r="Y113" s="302">
        <v>184670.57</v>
      </c>
      <c r="Z113" s="303">
        <v>370000</v>
      </c>
      <c r="AA113" s="8"/>
      <c r="AB113" s="3"/>
    </row>
    <row r="114" spans="1:28" ht="23.25" customHeight="1" x14ac:dyDescent="0.2">
      <c r="A114" s="21"/>
      <c r="B114" s="20"/>
      <c r="C114" s="110"/>
      <c r="D114" s="535" t="s">
        <v>88</v>
      </c>
      <c r="E114" s="536"/>
      <c r="F114" s="536"/>
      <c r="G114" s="536"/>
      <c r="H114" s="536"/>
      <c r="I114" s="536"/>
      <c r="J114" s="540"/>
      <c r="K114" s="540"/>
      <c r="L114" s="540"/>
      <c r="M114" s="541"/>
      <c r="N114" s="34">
        <v>37</v>
      </c>
      <c r="O114" s="33">
        <v>8</v>
      </c>
      <c r="P114" s="32" t="s">
        <v>31</v>
      </c>
      <c r="Q114" s="12" t="s">
        <v>31</v>
      </c>
      <c r="R114" s="117" t="s">
        <v>31</v>
      </c>
      <c r="S114" s="118" t="s">
        <v>31</v>
      </c>
      <c r="T114" s="117" t="s">
        <v>31</v>
      </c>
      <c r="U114" s="119" t="s">
        <v>31</v>
      </c>
      <c r="V114" s="313"/>
      <c r="W114" s="291"/>
      <c r="X114" s="314">
        <f>X115</f>
        <v>985380</v>
      </c>
      <c r="Y114" s="314">
        <f>Y115</f>
        <v>1043380</v>
      </c>
      <c r="Z114" s="315">
        <f>Z115</f>
        <v>1043380</v>
      </c>
      <c r="AA114" s="8"/>
      <c r="AB114" s="3"/>
    </row>
    <row r="115" spans="1:28" ht="23.25" customHeight="1" x14ac:dyDescent="0.2">
      <c r="A115" s="21"/>
      <c r="B115" s="20"/>
      <c r="C115" s="110"/>
      <c r="D115" s="30"/>
      <c r="E115" s="549" t="s">
        <v>87</v>
      </c>
      <c r="F115" s="550"/>
      <c r="G115" s="550"/>
      <c r="H115" s="550"/>
      <c r="I115" s="550"/>
      <c r="J115" s="550"/>
      <c r="K115" s="550"/>
      <c r="L115" s="550"/>
      <c r="M115" s="551"/>
      <c r="N115" s="94">
        <v>37</v>
      </c>
      <c r="O115" s="95">
        <v>8</v>
      </c>
      <c r="P115" s="96">
        <v>1</v>
      </c>
      <c r="Q115" s="92" t="s">
        <v>31</v>
      </c>
      <c r="R115" s="97" t="s">
        <v>31</v>
      </c>
      <c r="S115" s="98" t="s">
        <v>31</v>
      </c>
      <c r="T115" s="97" t="s">
        <v>31</v>
      </c>
      <c r="U115" s="99" t="s">
        <v>31</v>
      </c>
      <c r="V115" s="294"/>
      <c r="W115" s="295"/>
      <c r="X115" s="296">
        <f t="shared" ref="X115:Z118" si="20">X116</f>
        <v>985380</v>
      </c>
      <c r="Y115" s="296">
        <f t="shared" si="20"/>
        <v>1043380</v>
      </c>
      <c r="Z115" s="297">
        <f t="shared" si="20"/>
        <v>1043380</v>
      </c>
      <c r="AA115" s="8"/>
      <c r="AB115" s="3"/>
    </row>
    <row r="116" spans="1:28" ht="29.25" customHeight="1" x14ac:dyDescent="0.2">
      <c r="A116" s="21"/>
      <c r="B116" s="20"/>
      <c r="C116" s="110"/>
      <c r="D116" s="19"/>
      <c r="E116" s="29"/>
      <c r="F116" s="542" t="s">
        <v>86</v>
      </c>
      <c r="G116" s="543"/>
      <c r="H116" s="543"/>
      <c r="I116" s="543"/>
      <c r="J116" s="543"/>
      <c r="K116" s="543"/>
      <c r="L116" s="543"/>
      <c r="M116" s="544"/>
      <c r="N116" s="28">
        <v>37</v>
      </c>
      <c r="O116" s="27">
        <v>8</v>
      </c>
      <c r="P116" s="26">
        <v>1</v>
      </c>
      <c r="Q116" s="12" t="s">
        <v>85</v>
      </c>
      <c r="R116" s="24" t="s">
        <v>69</v>
      </c>
      <c r="S116" s="25" t="s">
        <v>36</v>
      </c>
      <c r="T116" s="24" t="s">
        <v>35</v>
      </c>
      <c r="U116" s="23" t="s">
        <v>34</v>
      </c>
      <c r="V116" s="298"/>
      <c r="W116" s="291"/>
      <c r="X116" s="299">
        <f>X117+X121</f>
        <v>985380</v>
      </c>
      <c r="Y116" s="299">
        <f>Y117+Y121</f>
        <v>1043380</v>
      </c>
      <c r="Z116" s="300">
        <f>Z117+Z121</f>
        <v>1043380</v>
      </c>
      <c r="AA116" s="8"/>
      <c r="AB116" s="3"/>
    </row>
    <row r="117" spans="1:28" ht="23.25" customHeight="1" x14ac:dyDescent="0.2">
      <c r="A117" s="21"/>
      <c r="B117" s="20"/>
      <c r="C117" s="110"/>
      <c r="D117" s="19"/>
      <c r="E117" s="18"/>
      <c r="F117" s="16"/>
      <c r="G117" s="542" t="s">
        <v>84</v>
      </c>
      <c r="H117" s="543"/>
      <c r="I117" s="543"/>
      <c r="J117" s="543"/>
      <c r="K117" s="543"/>
      <c r="L117" s="543"/>
      <c r="M117" s="544"/>
      <c r="N117" s="28">
        <v>37</v>
      </c>
      <c r="O117" s="27">
        <v>8</v>
      </c>
      <c r="P117" s="26">
        <v>1</v>
      </c>
      <c r="Q117" s="12" t="s">
        <v>83</v>
      </c>
      <c r="R117" s="24" t="s">
        <v>69</v>
      </c>
      <c r="S117" s="25" t="s">
        <v>78</v>
      </c>
      <c r="T117" s="24" t="s">
        <v>35</v>
      </c>
      <c r="U117" s="23" t="s">
        <v>34</v>
      </c>
      <c r="V117" s="298"/>
      <c r="W117" s="291"/>
      <c r="X117" s="299">
        <f t="shared" si="20"/>
        <v>185380</v>
      </c>
      <c r="Y117" s="299">
        <f t="shared" si="20"/>
        <v>243380</v>
      </c>
      <c r="Z117" s="300">
        <f t="shared" si="20"/>
        <v>243380</v>
      </c>
      <c r="AA117" s="8"/>
      <c r="AB117" s="3"/>
    </row>
    <row r="118" spans="1:28" ht="29.25" customHeight="1" x14ac:dyDescent="0.2">
      <c r="A118" s="21"/>
      <c r="B118" s="20"/>
      <c r="C118" s="110"/>
      <c r="D118" s="19"/>
      <c r="E118" s="18"/>
      <c r="F118" s="17"/>
      <c r="G118" s="16"/>
      <c r="H118" s="542" t="s">
        <v>82</v>
      </c>
      <c r="I118" s="543"/>
      <c r="J118" s="543"/>
      <c r="K118" s="543"/>
      <c r="L118" s="543"/>
      <c r="M118" s="544"/>
      <c r="N118" s="28">
        <v>37</v>
      </c>
      <c r="O118" s="27">
        <v>8</v>
      </c>
      <c r="P118" s="26">
        <v>1</v>
      </c>
      <c r="Q118" s="12" t="s">
        <v>81</v>
      </c>
      <c r="R118" s="24" t="s">
        <v>69</v>
      </c>
      <c r="S118" s="25" t="s">
        <v>78</v>
      </c>
      <c r="T118" s="24" t="s">
        <v>39</v>
      </c>
      <c r="U118" s="23" t="s">
        <v>34</v>
      </c>
      <c r="V118" s="298"/>
      <c r="W118" s="291"/>
      <c r="X118" s="299">
        <f t="shared" si="20"/>
        <v>185380</v>
      </c>
      <c r="Y118" s="299">
        <f t="shared" si="20"/>
        <v>243380</v>
      </c>
      <c r="Z118" s="300">
        <f t="shared" si="20"/>
        <v>243380</v>
      </c>
      <c r="AA118" s="8"/>
      <c r="AB118" s="3"/>
    </row>
    <row r="119" spans="1:28" ht="23.25" customHeight="1" x14ac:dyDescent="0.2">
      <c r="A119" s="21"/>
      <c r="B119" s="20"/>
      <c r="C119" s="110"/>
      <c r="D119" s="19"/>
      <c r="E119" s="18"/>
      <c r="F119" s="17"/>
      <c r="G119" s="17"/>
      <c r="H119" s="16"/>
      <c r="I119" s="542" t="s">
        <v>80</v>
      </c>
      <c r="J119" s="543"/>
      <c r="K119" s="543"/>
      <c r="L119" s="543"/>
      <c r="M119" s="544"/>
      <c r="N119" s="28">
        <v>37</v>
      </c>
      <c r="O119" s="27">
        <v>8</v>
      </c>
      <c r="P119" s="26">
        <v>1</v>
      </c>
      <c r="Q119" s="12" t="s">
        <v>79</v>
      </c>
      <c r="R119" s="24" t="s">
        <v>69</v>
      </c>
      <c r="S119" s="25" t="s">
        <v>78</v>
      </c>
      <c r="T119" s="24" t="s">
        <v>39</v>
      </c>
      <c r="U119" s="23" t="s">
        <v>77</v>
      </c>
      <c r="V119" s="298"/>
      <c r="W119" s="291"/>
      <c r="X119" s="299">
        <f>X120</f>
        <v>185380</v>
      </c>
      <c r="Y119" s="299">
        <f>Y120</f>
        <v>243380</v>
      </c>
      <c r="Z119" s="300">
        <f>Z120</f>
        <v>243380</v>
      </c>
      <c r="AA119" s="8"/>
      <c r="AB119" s="3"/>
    </row>
    <row r="120" spans="1:28" ht="23.25" customHeight="1" x14ac:dyDescent="0.2">
      <c r="A120" s="21"/>
      <c r="B120" s="20"/>
      <c r="C120" s="110"/>
      <c r="D120" s="19"/>
      <c r="E120" s="18"/>
      <c r="F120" s="17"/>
      <c r="G120" s="36"/>
      <c r="H120" s="36"/>
      <c r="I120" s="35"/>
      <c r="J120" s="545" t="s">
        <v>71</v>
      </c>
      <c r="K120" s="545"/>
      <c r="L120" s="545"/>
      <c r="M120" s="546"/>
      <c r="N120" s="15">
        <v>37</v>
      </c>
      <c r="O120" s="14">
        <v>8</v>
      </c>
      <c r="P120" s="13">
        <v>1</v>
      </c>
      <c r="Q120" s="12" t="s">
        <v>79</v>
      </c>
      <c r="R120" s="10" t="s">
        <v>69</v>
      </c>
      <c r="S120" s="11" t="s">
        <v>78</v>
      </c>
      <c r="T120" s="10" t="s">
        <v>39</v>
      </c>
      <c r="U120" s="9" t="s">
        <v>77</v>
      </c>
      <c r="V120" s="301" t="s">
        <v>66</v>
      </c>
      <c r="W120" s="291"/>
      <c r="X120" s="302">
        <v>185380</v>
      </c>
      <c r="Y120" s="302">
        <v>243380</v>
      </c>
      <c r="Z120" s="303">
        <v>243380</v>
      </c>
      <c r="AA120" s="8"/>
      <c r="AB120" s="3"/>
    </row>
    <row r="121" spans="1:28" ht="23.25" customHeight="1" x14ac:dyDescent="0.2">
      <c r="A121" s="21"/>
      <c r="B121" s="20"/>
      <c r="C121" s="110"/>
      <c r="D121" s="19"/>
      <c r="E121" s="18"/>
      <c r="F121" s="17"/>
      <c r="G121" s="542" t="s">
        <v>76</v>
      </c>
      <c r="H121" s="543"/>
      <c r="I121" s="543"/>
      <c r="J121" s="547"/>
      <c r="K121" s="547"/>
      <c r="L121" s="547"/>
      <c r="M121" s="548"/>
      <c r="N121" s="42">
        <v>37</v>
      </c>
      <c r="O121" s="41">
        <v>8</v>
      </c>
      <c r="P121" s="40">
        <v>1</v>
      </c>
      <c r="Q121" s="12" t="s">
        <v>75</v>
      </c>
      <c r="R121" s="114" t="s">
        <v>69</v>
      </c>
      <c r="S121" s="115" t="s">
        <v>68</v>
      </c>
      <c r="T121" s="114" t="s">
        <v>35</v>
      </c>
      <c r="U121" s="116" t="s">
        <v>34</v>
      </c>
      <c r="V121" s="310"/>
      <c r="W121" s="291"/>
      <c r="X121" s="299">
        <f t="shared" ref="X121:Z122" si="21">X122</f>
        <v>800000</v>
      </c>
      <c r="Y121" s="299">
        <f t="shared" si="21"/>
        <v>800000</v>
      </c>
      <c r="Z121" s="300">
        <f t="shared" si="21"/>
        <v>800000</v>
      </c>
      <c r="AA121" s="8"/>
      <c r="AB121" s="3"/>
    </row>
    <row r="122" spans="1:28" ht="29.25" customHeight="1" x14ac:dyDescent="0.2">
      <c r="A122" s="21"/>
      <c r="B122" s="20"/>
      <c r="C122" s="110"/>
      <c r="D122" s="19"/>
      <c r="E122" s="18"/>
      <c r="F122" s="17"/>
      <c r="G122" s="16"/>
      <c r="H122" s="542" t="s">
        <v>74</v>
      </c>
      <c r="I122" s="543"/>
      <c r="J122" s="543"/>
      <c r="K122" s="543"/>
      <c r="L122" s="543"/>
      <c r="M122" s="544"/>
      <c r="N122" s="28">
        <v>37</v>
      </c>
      <c r="O122" s="27">
        <v>8</v>
      </c>
      <c r="P122" s="26">
        <v>1</v>
      </c>
      <c r="Q122" s="12" t="s">
        <v>73</v>
      </c>
      <c r="R122" s="24" t="s">
        <v>69</v>
      </c>
      <c r="S122" s="25" t="s">
        <v>68</v>
      </c>
      <c r="T122" s="24" t="s">
        <v>39</v>
      </c>
      <c r="U122" s="23" t="s">
        <v>34</v>
      </c>
      <c r="V122" s="298"/>
      <c r="W122" s="291"/>
      <c r="X122" s="299">
        <f t="shared" si="21"/>
        <v>800000</v>
      </c>
      <c r="Y122" s="299">
        <f t="shared" si="21"/>
        <v>800000</v>
      </c>
      <c r="Z122" s="300">
        <f t="shared" si="21"/>
        <v>800000</v>
      </c>
      <c r="AA122" s="8"/>
      <c r="AB122" s="3"/>
    </row>
    <row r="123" spans="1:28" ht="23.25" customHeight="1" x14ac:dyDescent="0.2">
      <c r="A123" s="21"/>
      <c r="B123" s="20"/>
      <c r="C123" s="110"/>
      <c r="D123" s="19"/>
      <c r="E123" s="18"/>
      <c r="F123" s="17"/>
      <c r="G123" s="17"/>
      <c r="H123" s="16"/>
      <c r="I123" s="542" t="s">
        <v>72</v>
      </c>
      <c r="J123" s="543"/>
      <c r="K123" s="543"/>
      <c r="L123" s="543"/>
      <c r="M123" s="544"/>
      <c r="N123" s="28">
        <v>37</v>
      </c>
      <c r="O123" s="27">
        <v>8</v>
      </c>
      <c r="P123" s="26">
        <v>1</v>
      </c>
      <c r="Q123" s="12" t="s">
        <v>70</v>
      </c>
      <c r="R123" s="24" t="s">
        <v>69</v>
      </c>
      <c r="S123" s="25" t="s">
        <v>68</v>
      </c>
      <c r="T123" s="24" t="s">
        <v>39</v>
      </c>
      <c r="U123" s="23" t="s">
        <v>67</v>
      </c>
      <c r="V123" s="298"/>
      <c r="W123" s="291"/>
      <c r="X123" s="299">
        <f>X124</f>
        <v>800000</v>
      </c>
      <c r="Y123" s="299">
        <f>Y124</f>
        <v>800000</v>
      </c>
      <c r="Z123" s="300">
        <f>Z124</f>
        <v>800000</v>
      </c>
      <c r="AA123" s="8"/>
      <c r="AB123" s="3"/>
    </row>
    <row r="124" spans="1:28" ht="23.25" customHeight="1" x14ac:dyDescent="0.2">
      <c r="A124" s="21"/>
      <c r="B124" s="20"/>
      <c r="C124" s="110"/>
      <c r="D124" s="38"/>
      <c r="E124" s="37"/>
      <c r="F124" s="36"/>
      <c r="G124" s="36"/>
      <c r="H124" s="36"/>
      <c r="I124" s="35"/>
      <c r="J124" s="545" t="s">
        <v>71</v>
      </c>
      <c r="K124" s="545"/>
      <c r="L124" s="545"/>
      <c r="M124" s="546"/>
      <c r="N124" s="15">
        <v>37</v>
      </c>
      <c r="O124" s="14">
        <v>8</v>
      </c>
      <c r="P124" s="13">
        <v>1</v>
      </c>
      <c r="Q124" s="12" t="s">
        <v>70</v>
      </c>
      <c r="R124" s="10" t="s">
        <v>69</v>
      </c>
      <c r="S124" s="11" t="s">
        <v>68</v>
      </c>
      <c r="T124" s="10" t="s">
        <v>39</v>
      </c>
      <c r="U124" s="9" t="s">
        <v>67</v>
      </c>
      <c r="V124" s="301" t="s">
        <v>66</v>
      </c>
      <c r="W124" s="291"/>
      <c r="X124" s="302">
        <v>800000</v>
      </c>
      <c r="Y124" s="302">
        <v>800000</v>
      </c>
      <c r="Z124" s="303">
        <v>800000</v>
      </c>
      <c r="AA124" s="8"/>
      <c r="AB124" s="3"/>
    </row>
    <row r="125" spans="1:28" ht="23.25" customHeight="1" x14ac:dyDescent="0.2">
      <c r="A125" s="21"/>
      <c r="B125" s="20"/>
      <c r="C125" s="110"/>
      <c r="D125" s="535" t="s">
        <v>65</v>
      </c>
      <c r="E125" s="536"/>
      <c r="F125" s="536"/>
      <c r="G125" s="536"/>
      <c r="H125" s="536"/>
      <c r="I125" s="536"/>
      <c r="J125" s="540"/>
      <c r="K125" s="540"/>
      <c r="L125" s="540"/>
      <c r="M125" s="541"/>
      <c r="N125" s="34">
        <v>37</v>
      </c>
      <c r="O125" s="33">
        <v>10</v>
      </c>
      <c r="P125" s="32" t="s">
        <v>31</v>
      </c>
      <c r="Q125" s="12" t="s">
        <v>31</v>
      </c>
      <c r="R125" s="117" t="s">
        <v>31</v>
      </c>
      <c r="S125" s="118" t="s">
        <v>31</v>
      </c>
      <c r="T125" s="117" t="s">
        <v>31</v>
      </c>
      <c r="U125" s="119" t="s">
        <v>31</v>
      </c>
      <c r="V125" s="313"/>
      <c r="W125" s="291"/>
      <c r="X125" s="314">
        <f>X126+X132</f>
        <v>43000</v>
      </c>
      <c r="Y125" s="314">
        <f>Y126+Y132</f>
        <v>42000</v>
      </c>
      <c r="Z125" s="315">
        <f>Z126+Z132</f>
        <v>42000</v>
      </c>
      <c r="AA125" s="8"/>
      <c r="AB125" s="3"/>
    </row>
    <row r="126" spans="1:28" ht="23.25" customHeight="1" x14ac:dyDescent="0.2">
      <c r="A126" s="21"/>
      <c r="B126" s="20"/>
      <c r="C126" s="110"/>
      <c r="D126" s="30"/>
      <c r="E126" s="549" t="s">
        <v>64</v>
      </c>
      <c r="F126" s="550"/>
      <c r="G126" s="550"/>
      <c r="H126" s="550"/>
      <c r="I126" s="550"/>
      <c r="J126" s="550"/>
      <c r="K126" s="550"/>
      <c r="L126" s="550"/>
      <c r="M126" s="551"/>
      <c r="N126" s="94">
        <v>37</v>
      </c>
      <c r="O126" s="95">
        <v>10</v>
      </c>
      <c r="P126" s="96">
        <v>1</v>
      </c>
      <c r="Q126" s="92" t="s">
        <v>31</v>
      </c>
      <c r="R126" s="97" t="s">
        <v>31</v>
      </c>
      <c r="S126" s="98" t="s">
        <v>31</v>
      </c>
      <c r="T126" s="97" t="s">
        <v>31</v>
      </c>
      <c r="U126" s="99" t="s">
        <v>31</v>
      </c>
      <c r="V126" s="294"/>
      <c r="W126" s="295"/>
      <c r="X126" s="296">
        <f t="shared" ref="X126:Z129" si="22">X127</f>
        <v>42000</v>
      </c>
      <c r="Y126" s="296">
        <f t="shared" si="22"/>
        <v>42000</v>
      </c>
      <c r="Z126" s="297">
        <f t="shared" si="22"/>
        <v>42000</v>
      </c>
      <c r="AA126" s="8"/>
      <c r="AB126" s="3"/>
    </row>
    <row r="127" spans="1:28" ht="83.25" customHeight="1" x14ac:dyDescent="0.2">
      <c r="A127" s="21"/>
      <c r="B127" s="20"/>
      <c r="C127" s="110"/>
      <c r="D127" s="19"/>
      <c r="E127" s="29"/>
      <c r="F127" s="542" t="s">
        <v>50</v>
      </c>
      <c r="G127" s="543"/>
      <c r="H127" s="543"/>
      <c r="I127" s="543"/>
      <c r="J127" s="543"/>
      <c r="K127" s="543"/>
      <c r="L127" s="543"/>
      <c r="M127" s="544"/>
      <c r="N127" s="28">
        <v>37</v>
      </c>
      <c r="O127" s="27">
        <v>10</v>
      </c>
      <c r="P127" s="26">
        <v>1</v>
      </c>
      <c r="Q127" s="12" t="s">
        <v>49</v>
      </c>
      <c r="R127" s="24" t="s">
        <v>41</v>
      </c>
      <c r="S127" s="25" t="s">
        <v>36</v>
      </c>
      <c r="T127" s="24" t="s">
        <v>35</v>
      </c>
      <c r="U127" s="23" t="s">
        <v>34</v>
      </c>
      <c r="V127" s="298"/>
      <c r="W127" s="291"/>
      <c r="X127" s="299">
        <f t="shared" si="22"/>
        <v>42000</v>
      </c>
      <c r="Y127" s="299">
        <f t="shared" si="22"/>
        <v>42000</v>
      </c>
      <c r="Z127" s="300">
        <f t="shared" si="22"/>
        <v>42000</v>
      </c>
      <c r="AA127" s="8"/>
      <c r="AB127" s="3"/>
    </row>
    <row r="128" spans="1:28" ht="23.25" customHeight="1" x14ac:dyDescent="0.2">
      <c r="A128" s="21"/>
      <c r="B128" s="20"/>
      <c r="C128" s="110"/>
      <c r="D128" s="19"/>
      <c r="E128" s="18"/>
      <c r="F128" s="16"/>
      <c r="G128" s="542" t="s">
        <v>63</v>
      </c>
      <c r="H128" s="543"/>
      <c r="I128" s="543"/>
      <c r="J128" s="543"/>
      <c r="K128" s="543"/>
      <c r="L128" s="543"/>
      <c r="M128" s="544"/>
      <c r="N128" s="28">
        <v>37</v>
      </c>
      <c r="O128" s="27">
        <v>10</v>
      </c>
      <c r="P128" s="26">
        <v>1</v>
      </c>
      <c r="Q128" s="12" t="s">
        <v>62</v>
      </c>
      <c r="R128" s="24" t="s">
        <v>41</v>
      </c>
      <c r="S128" s="25" t="s">
        <v>54</v>
      </c>
      <c r="T128" s="24" t="s">
        <v>35</v>
      </c>
      <c r="U128" s="23" t="s">
        <v>34</v>
      </c>
      <c r="V128" s="298"/>
      <c r="W128" s="291"/>
      <c r="X128" s="299">
        <f t="shared" si="22"/>
        <v>42000</v>
      </c>
      <c r="Y128" s="299">
        <f t="shared" si="22"/>
        <v>42000</v>
      </c>
      <c r="Z128" s="300">
        <f t="shared" si="22"/>
        <v>42000</v>
      </c>
      <c r="AA128" s="8"/>
      <c r="AB128" s="3"/>
    </row>
    <row r="129" spans="1:28" ht="29.25" customHeight="1" x14ac:dyDescent="0.2">
      <c r="A129" s="21"/>
      <c r="B129" s="20"/>
      <c r="C129" s="110"/>
      <c r="D129" s="19"/>
      <c r="E129" s="18"/>
      <c r="F129" s="17"/>
      <c r="G129" s="16"/>
      <c r="H129" s="542" t="s">
        <v>61</v>
      </c>
      <c r="I129" s="543"/>
      <c r="J129" s="543"/>
      <c r="K129" s="543"/>
      <c r="L129" s="543"/>
      <c r="M129" s="544"/>
      <c r="N129" s="28">
        <v>37</v>
      </c>
      <c r="O129" s="27">
        <v>10</v>
      </c>
      <c r="P129" s="26">
        <v>1</v>
      </c>
      <c r="Q129" s="12" t="s">
        <v>60</v>
      </c>
      <c r="R129" s="24" t="s">
        <v>41</v>
      </c>
      <c r="S129" s="25" t="s">
        <v>54</v>
      </c>
      <c r="T129" s="24" t="s">
        <v>39</v>
      </c>
      <c r="U129" s="23" t="s">
        <v>34</v>
      </c>
      <c r="V129" s="298"/>
      <c r="W129" s="291"/>
      <c r="X129" s="299">
        <f t="shared" si="22"/>
        <v>42000</v>
      </c>
      <c r="Y129" s="299">
        <f t="shared" si="22"/>
        <v>42000</v>
      </c>
      <c r="Z129" s="300">
        <f t="shared" si="22"/>
        <v>42000</v>
      </c>
      <c r="AA129" s="8"/>
      <c r="AB129" s="3"/>
    </row>
    <row r="130" spans="1:28" ht="29.25" customHeight="1" x14ac:dyDescent="0.2">
      <c r="A130" s="21"/>
      <c r="B130" s="20"/>
      <c r="C130" s="110"/>
      <c r="D130" s="19"/>
      <c r="E130" s="18"/>
      <c r="F130" s="17"/>
      <c r="G130" s="17"/>
      <c r="H130" s="16"/>
      <c r="I130" s="542" t="s">
        <v>59</v>
      </c>
      <c r="J130" s="543"/>
      <c r="K130" s="543"/>
      <c r="L130" s="543"/>
      <c r="M130" s="544"/>
      <c r="N130" s="28">
        <v>37</v>
      </c>
      <c r="O130" s="27">
        <v>10</v>
      </c>
      <c r="P130" s="26">
        <v>1</v>
      </c>
      <c r="Q130" s="12" t="s">
        <v>55</v>
      </c>
      <c r="R130" s="24" t="s">
        <v>41</v>
      </c>
      <c r="S130" s="25" t="s">
        <v>54</v>
      </c>
      <c r="T130" s="24" t="s">
        <v>39</v>
      </c>
      <c r="U130" s="23" t="s">
        <v>53</v>
      </c>
      <c r="V130" s="298"/>
      <c r="W130" s="291"/>
      <c r="X130" s="299">
        <f>X131</f>
        <v>42000</v>
      </c>
      <c r="Y130" s="299">
        <f>Y131</f>
        <v>42000</v>
      </c>
      <c r="Z130" s="300">
        <f>Z131</f>
        <v>42000</v>
      </c>
      <c r="AA130" s="8"/>
      <c r="AB130" s="3"/>
    </row>
    <row r="131" spans="1:28" ht="29.25" customHeight="1" x14ac:dyDescent="0.2">
      <c r="A131" s="21"/>
      <c r="B131" s="20"/>
      <c r="C131" s="110"/>
      <c r="D131" s="19"/>
      <c r="E131" s="37"/>
      <c r="F131" s="36"/>
      <c r="G131" s="36"/>
      <c r="H131" s="36"/>
      <c r="I131" s="35"/>
      <c r="J131" s="545" t="s">
        <v>58</v>
      </c>
      <c r="K131" s="545"/>
      <c r="L131" s="545"/>
      <c r="M131" s="546"/>
      <c r="N131" s="15">
        <v>37</v>
      </c>
      <c r="O131" s="14">
        <v>10</v>
      </c>
      <c r="P131" s="13">
        <v>1</v>
      </c>
      <c r="Q131" s="12" t="s">
        <v>55</v>
      </c>
      <c r="R131" s="10" t="s">
        <v>41</v>
      </c>
      <c r="S131" s="11" t="s">
        <v>54</v>
      </c>
      <c r="T131" s="10" t="s">
        <v>39</v>
      </c>
      <c r="U131" s="9" t="s">
        <v>53</v>
      </c>
      <c r="V131" s="301" t="s">
        <v>52</v>
      </c>
      <c r="W131" s="291"/>
      <c r="X131" s="302">
        <v>42000</v>
      </c>
      <c r="Y131" s="302">
        <v>42000</v>
      </c>
      <c r="Z131" s="303">
        <v>42000</v>
      </c>
      <c r="AA131" s="8"/>
      <c r="AB131" s="3"/>
    </row>
    <row r="132" spans="1:28" ht="30.6" customHeight="1" x14ac:dyDescent="0.2">
      <c r="A132" s="21"/>
      <c r="B132" s="20"/>
      <c r="C132" s="110"/>
      <c r="D132" s="19"/>
      <c r="E132" s="549" t="s">
        <v>512</v>
      </c>
      <c r="F132" s="550"/>
      <c r="G132" s="550"/>
      <c r="H132" s="550"/>
      <c r="I132" s="550"/>
      <c r="J132" s="552"/>
      <c r="K132" s="552"/>
      <c r="L132" s="552"/>
      <c r="M132" s="553"/>
      <c r="N132" s="89">
        <v>37</v>
      </c>
      <c r="O132" s="90">
        <v>14</v>
      </c>
      <c r="P132" s="91">
        <v>3</v>
      </c>
      <c r="Q132" s="92" t="s">
        <v>31</v>
      </c>
      <c r="R132" s="111" t="s">
        <v>31</v>
      </c>
      <c r="S132" s="112" t="s">
        <v>31</v>
      </c>
      <c r="T132" s="111" t="s">
        <v>31</v>
      </c>
      <c r="U132" s="113" t="s">
        <v>31</v>
      </c>
      <c r="V132" s="304"/>
      <c r="W132" s="295"/>
      <c r="X132" s="296">
        <f t="shared" ref="X132:Z135" si="23">X133</f>
        <v>1000</v>
      </c>
      <c r="Y132" s="296">
        <f t="shared" si="23"/>
        <v>0</v>
      </c>
      <c r="Z132" s="297">
        <f t="shared" si="23"/>
        <v>0</v>
      </c>
      <c r="AA132" s="8"/>
      <c r="AB132" s="3"/>
    </row>
    <row r="133" spans="1:28" ht="77.25" customHeight="1" x14ac:dyDescent="0.2">
      <c r="A133" s="21"/>
      <c r="B133" s="20"/>
      <c r="C133" s="110"/>
      <c r="D133" s="19"/>
      <c r="E133" s="29"/>
      <c r="F133" s="542" t="s">
        <v>516</v>
      </c>
      <c r="G133" s="543"/>
      <c r="H133" s="543"/>
      <c r="I133" s="543"/>
      <c r="J133" s="543"/>
      <c r="K133" s="543"/>
      <c r="L133" s="543"/>
      <c r="M133" s="544"/>
      <c r="N133" s="28">
        <v>37</v>
      </c>
      <c r="O133" s="14">
        <v>14</v>
      </c>
      <c r="P133" s="13">
        <v>3</v>
      </c>
      <c r="Q133" s="12" t="s">
        <v>42</v>
      </c>
      <c r="R133" s="10" t="s">
        <v>41</v>
      </c>
      <c r="S133" s="25" t="s">
        <v>36</v>
      </c>
      <c r="T133" s="24" t="s">
        <v>35</v>
      </c>
      <c r="U133" s="23" t="s">
        <v>34</v>
      </c>
      <c r="V133" s="298"/>
      <c r="W133" s="291"/>
      <c r="X133" s="299">
        <f t="shared" si="23"/>
        <v>1000</v>
      </c>
      <c r="Y133" s="299">
        <f t="shared" si="23"/>
        <v>0</v>
      </c>
      <c r="Z133" s="300">
        <f t="shared" si="23"/>
        <v>0</v>
      </c>
      <c r="AA133" s="8"/>
      <c r="AB133" s="3"/>
    </row>
    <row r="134" spans="1:28" ht="29.25" customHeight="1" x14ac:dyDescent="0.2">
      <c r="A134" s="21"/>
      <c r="B134" s="20"/>
      <c r="C134" s="110"/>
      <c r="D134" s="19"/>
      <c r="E134" s="18"/>
      <c r="F134" s="16"/>
      <c r="G134" s="542" t="s">
        <v>140</v>
      </c>
      <c r="H134" s="543"/>
      <c r="I134" s="543"/>
      <c r="J134" s="543"/>
      <c r="K134" s="543"/>
      <c r="L134" s="543"/>
      <c r="M134" s="544"/>
      <c r="N134" s="28">
        <v>37</v>
      </c>
      <c r="O134" s="14">
        <v>14</v>
      </c>
      <c r="P134" s="13">
        <v>3</v>
      </c>
      <c r="Q134" s="12" t="s">
        <v>42</v>
      </c>
      <c r="R134" s="10" t="s">
        <v>41</v>
      </c>
      <c r="S134" s="11">
        <v>3</v>
      </c>
      <c r="T134" s="24" t="s">
        <v>35</v>
      </c>
      <c r="U134" s="23" t="s">
        <v>34</v>
      </c>
      <c r="V134" s="298"/>
      <c r="W134" s="291"/>
      <c r="X134" s="299">
        <f t="shared" si="23"/>
        <v>1000</v>
      </c>
      <c r="Y134" s="299">
        <f t="shared" si="23"/>
        <v>0</v>
      </c>
      <c r="Z134" s="300">
        <f t="shared" si="23"/>
        <v>0</v>
      </c>
      <c r="AA134" s="8"/>
      <c r="AB134" s="3"/>
    </row>
    <row r="135" spans="1:28" ht="75" customHeight="1" x14ac:dyDescent="0.2">
      <c r="A135" s="21"/>
      <c r="B135" s="20"/>
      <c r="C135" s="110"/>
      <c r="D135" s="19"/>
      <c r="E135" s="18"/>
      <c r="F135" s="17"/>
      <c r="G135" s="16"/>
      <c r="H135" s="542" t="s">
        <v>510</v>
      </c>
      <c r="I135" s="543"/>
      <c r="J135" s="543"/>
      <c r="K135" s="543"/>
      <c r="L135" s="543"/>
      <c r="M135" s="544"/>
      <c r="N135" s="28">
        <v>37</v>
      </c>
      <c r="O135" s="14">
        <v>14</v>
      </c>
      <c r="P135" s="13">
        <v>3</v>
      </c>
      <c r="Q135" s="12" t="s">
        <v>42</v>
      </c>
      <c r="R135" s="10" t="s">
        <v>41</v>
      </c>
      <c r="S135" s="11">
        <v>3</v>
      </c>
      <c r="T135" s="10">
        <v>5</v>
      </c>
      <c r="U135" s="23" t="s">
        <v>34</v>
      </c>
      <c r="V135" s="298"/>
      <c r="W135" s="291"/>
      <c r="X135" s="299">
        <f t="shared" si="23"/>
        <v>1000</v>
      </c>
      <c r="Y135" s="299">
        <f t="shared" si="23"/>
        <v>0</v>
      </c>
      <c r="Z135" s="300">
        <f t="shared" si="23"/>
        <v>0</v>
      </c>
      <c r="AA135" s="8"/>
      <c r="AB135" s="3"/>
    </row>
    <row r="136" spans="1:28" ht="15.75" x14ac:dyDescent="0.2">
      <c r="A136" s="21"/>
      <c r="B136" s="20"/>
      <c r="C136" s="110"/>
      <c r="D136" s="19"/>
      <c r="E136" s="18"/>
      <c r="F136" s="17"/>
      <c r="G136" s="17"/>
      <c r="H136" s="16"/>
      <c r="I136" s="542" t="s">
        <v>511</v>
      </c>
      <c r="J136" s="543"/>
      <c r="K136" s="543"/>
      <c r="L136" s="543"/>
      <c r="M136" s="544"/>
      <c r="N136" s="28">
        <v>37</v>
      </c>
      <c r="O136" s="14">
        <v>14</v>
      </c>
      <c r="P136" s="13">
        <v>3</v>
      </c>
      <c r="Q136" s="12" t="s">
        <v>42</v>
      </c>
      <c r="R136" s="10" t="s">
        <v>41</v>
      </c>
      <c r="S136" s="11">
        <v>3</v>
      </c>
      <c r="T136" s="10">
        <v>5</v>
      </c>
      <c r="U136" s="9">
        <v>60004</v>
      </c>
      <c r="V136" s="298"/>
      <c r="W136" s="291"/>
      <c r="X136" s="299">
        <f>X137</f>
        <v>1000</v>
      </c>
      <c r="Y136" s="299">
        <f>Y137</f>
        <v>0</v>
      </c>
      <c r="Z136" s="300">
        <f>Z137</f>
        <v>0</v>
      </c>
      <c r="AA136" s="8"/>
      <c r="AB136" s="3"/>
    </row>
    <row r="137" spans="1:28" ht="15.75" x14ac:dyDescent="0.2">
      <c r="A137" s="21"/>
      <c r="B137" s="20"/>
      <c r="C137" s="110"/>
      <c r="D137" s="38"/>
      <c r="E137" s="37"/>
      <c r="F137" s="36"/>
      <c r="G137" s="36"/>
      <c r="H137" s="36"/>
      <c r="I137" s="35"/>
      <c r="J137" s="545" t="s">
        <v>490</v>
      </c>
      <c r="K137" s="545"/>
      <c r="L137" s="545"/>
      <c r="M137" s="546"/>
      <c r="N137" s="15">
        <v>37</v>
      </c>
      <c r="O137" s="14">
        <v>14</v>
      </c>
      <c r="P137" s="13">
        <v>3</v>
      </c>
      <c r="Q137" s="12" t="s">
        <v>42</v>
      </c>
      <c r="R137" s="10" t="s">
        <v>41</v>
      </c>
      <c r="S137" s="11">
        <v>3</v>
      </c>
      <c r="T137" s="10">
        <v>5</v>
      </c>
      <c r="U137" s="9">
        <v>60004</v>
      </c>
      <c r="V137" s="301">
        <v>540</v>
      </c>
      <c r="W137" s="291"/>
      <c r="X137" s="302">
        <v>1000</v>
      </c>
      <c r="Y137" s="302">
        <v>0</v>
      </c>
      <c r="Z137" s="303">
        <v>0</v>
      </c>
      <c r="AA137" s="8"/>
      <c r="AB137" s="3"/>
    </row>
    <row r="138" spans="1:28" ht="15.75" x14ac:dyDescent="0.2">
      <c r="A138" s="21"/>
      <c r="B138" s="20"/>
      <c r="C138" s="110"/>
      <c r="D138" s="38"/>
      <c r="E138" s="37"/>
      <c r="F138" s="36"/>
      <c r="G138" s="36"/>
      <c r="H138" s="36"/>
      <c r="I138" s="35"/>
      <c r="J138" s="85"/>
      <c r="K138" s="85"/>
      <c r="L138" s="86"/>
      <c r="M138" s="101" t="s">
        <v>236</v>
      </c>
      <c r="N138" s="15"/>
      <c r="O138" s="14"/>
      <c r="P138" s="13"/>
      <c r="Q138" s="12"/>
      <c r="R138" s="10"/>
      <c r="S138" s="11"/>
      <c r="T138" s="87"/>
      <c r="U138" s="88"/>
      <c r="V138" s="316"/>
      <c r="W138" s="291"/>
      <c r="X138" s="317">
        <f>X125+X114+X82+X63+X46+X39+X16</f>
        <v>18736591.25</v>
      </c>
      <c r="Y138" s="317">
        <f>Y125+Y114+Y82+Y63+Y46+Y39+Y16</f>
        <v>6341291.25</v>
      </c>
      <c r="Z138" s="318">
        <f>Z125+Z114+Z82+Z63+Z46+Z39+Z16</f>
        <v>6416291.25</v>
      </c>
      <c r="AA138" s="8"/>
      <c r="AB138" s="3"/>
    </row>
    <row r="139" spans="1:28" ht="18.75" customHeight="1" thickBot="1" x14ac:dyDescent="0.25">
      <c r="A139" s="21"/>
      <c r="B139" s="20"/>
      <c r="C139" s="110"/>
      <c r="D139" s="535" t="s">
        <v>33</v>
      </c>
      <c r="E139" s="536"/>
      <c r="F139" s="536"/>
      <c r="G139" s="536"/>
      <c r="H139" s="536"/>
      <c r="I139" s="536"/>
      <c r="J139" s="540"/>
      <c r="K139" s="540"/>
      <c r="L139" s="541"/>
      <c r="M139" s="535"/>
      <c r="N139" s="82">
        <v>37</v>
      </c>
      <c r="O139" s="83"/>
      <c r="P139" s="83" t="s">
        <v>31</v>
      </c>
      <c r="Q139" s="12" t="s">
        <v>31</v>
      </c>
      <c r="R139" s="554" t="s">
        <v>31</v>
      </c>
      <c r="S139" s="555"/>
      <c r="T139" s="555"/>
      <c r="U139" s="556"/>
      <c r="V139" s="319"/>
      <c r="W139" s="291"/>
      <c r="X139" s="320">
        <v>0</v>
      </c>
      <c r="Y139" s="320">
        <f>(Y138-Y49-Y43)*2.5606612%</f>
        <v>160076.02836091301</v>
      </c>
      <c r="Z139" s="321">
        <f>(Z138-Z49-Z43)*5.263159756%</f>
        <v>332966.18353959318</v>
      </c>
      <c r="AA139" s="8"/>
      <c r="AB139" s="3"/>
    </row>
    <row r="140" spans="1:28" ht="21.75" customHeight="1" thickBot="1" x14ac:dyDescent="0.25">
      <c r="A140" s="4"/>
      <c r="B140" s="6"/>
      <c r="C140" s="120"/>
      <c r="D140" s="121"/>
      <c r="E140" s="121"/>
      <c r="F140" s="121"/>
      <c r="G140" s="121"/>
      <c r="H140" s="121"/>
      <c r="I140" s="121"/>
      <c r="J140" s="121"/>
      <c r="K140" s="121"/>
      <c r="L140" s="5"/>
      <c r="M140" s="203" t="s">
        <v>30</v>
      </c>
      <c r="N140" s="204"/>
      <c r="O140" s="204"/>
      <c r="P140" s="204"/>
      <c r="Q140" s="205"/>
      <c r="R140" s="204"/>
      <c r="S140" s="204"/>
      <c r="T140" s="204"/>
      <c r="U140" s="204"/>
      <c r="V140" s="322"/>
      <c r="W140" s="323"/>
      <c r="X140" s="324">
        <f>X138+X139</f>
        <v>18736591.25</v>
      </c>
      <c r="Y140" s="324">
        <f>Y138+Y139</f>
        <v>6501367.2783609126</v>
      </c>
      <c r="Z140" s="325">
        <f>Z138+Z139</f>
        <v>6749257.4335395936</v>
      </c>
      <c r="AA140" s="3"/>
      <c r="AB140" s="2"/>
    </row>
    <row r="141" spans="1:28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3"/>
      <c r="Q141" s="3"/>
      <c r="R141" s="3"/>
      <c r="S141" s="3"/>
      <c r="T141" s="3"/>
      <c r="U141" s="3"/>
      <c r="V141" s="3"/>
      <c r="W141" s="3"/>
      <c r="X141" s="2"/>
      <c r="Y141" s="4"/>
      <c r="Z141" s="3"/>
      <c r="AA141" s="3"/>
      <c r="AB141" s="2"/>
    </row>
  </sheetData>
  <mergeCells count="113">
    <mergeCell ref="R139:U139"/>
    <mergeCell ref="F74:M74"/>
    <mergeCell ref="I112:M112"/>
    <mergeCell ref="F116:M116"/>
    <mergeCell ref="D114:M114"/>
    <mergeCell ref="G121:M121"/>
    <mergeCell ref="F84:M84"/>
    <mergeCell ref="I136:M136"/>
    <mergeCell ref="F133:M133"/>
    <mergeCell ref="D125:M125"/>
    <mergeCell ref="D139:M139"/>
    <mergeCell ref="H118:M118"/>
    <mergeCell ref="H92:M92"/>
    <mergeCell ref="J137:M137"/>
    <mergeCell ref="H135:M135"/>
    <mergeCell ref="F127:M127"/>
    <mergeCell ref="J120:M120"/>
    <mergeCell ref="E115:M115"/>
    <mergeCell ref="G128:M128"/>
    <mergeCell ref="E126:M126"/>
    <mergeCell ref="I80:M80"/>
    <mergeCell ref="G75:M75"/>
    <mergeCell ref="H76:M76"/>
    <mergeCell ref="G134:M134"/>
    <mergeCell ref="J81:M81"/>
    <mergeCell ref="I68:M68"/>
    <mergeCell ref="G59:M59"/>
    <mergeCell ref="J110:M110"/>
    <mergeCell ref="I109:M109"/>
    <mergeCell ref="J104:M104"/>
    <mergeCell ref="H86:M86"/>
    <mergeCell ref="J88:M88"/>
    <mergeCell ref="G85:M85"/>
    <mergeCell ref="D82:M82"/>
    <mergeCell ref="I87:M87"/>
    <mergeCell ref="G91:M91"/>
    <mergeCell ref="E105:M105"/>
    <mergeCell ref="F90:M90"/>
    <mergeCell ref="E83:M83"/>
    <mergeCell ref="F106:M106"/>
    <mergeCell ref="E89:M89"/>
    <mergeCell ref="H108:M108"/>
    <mergeCell ref="I93:M93"/>
    <mergeCell ref="G107:M107"/>
    <mergeCell ref="G117:M117"/>
    <mergeCell ref="I119:M119"/>
    <mergeCell ref="J124:M124"/>
    <mergeCell ref="H122:M122"/>
    <mergeCell ref="E132:M132"/>
    <mergeCell ref="J131:M131"/>
    <mergeCell ref="H129:M129"/>
    <mergeCell ref="I130:M130"/>
    <mergeCell ref="I123:M123"/>
    <mergeCell ref="J113:M113"/>
    <mergeCell ref="H111:M111"/>
    <mergeCell ref="F65:M65"/>
    <mergeCell ref="I49:M49"/>
    <mergeCell ref="E47:M47"/>
    <mergeCell ref="E51:M51"/>
    <mergeCell ref="J62:M62"/>
    <mergeCell ref="E64:M64"/>
    <mergeCell ref="J50:M50"/>
    <mergeCell ref="H54:M54"/>
    <mergeCell ref="J56:M56"/>
    <mergeCell ref="F48:M48"/>
    <mergeCell ref="H79:M79"/>
    <mergeCell ref="E73:M73"/>
    <mergeCell ref="G66:M66"/>
    <mergeCell ref="H70:M70"/>
    <mergeCell ref="I71:M71"/>
    <mergeCell ref="I77:M77"/>
    <mergeCell ref="J72:M72"/>
    <mergeCell ref="H67:M67"/>
    <mergeCell ref="J69:M69"/>
    <mergeCell ref="J78:M78"/>
    <mergeCell ref="I55:M55"/>
    <mergeCell ref="I61:M61"/>
    <mergeCell ref="E40:M40"/>
    <mergeCell ref="D63:M63"/>
    <mergeCell ref="J44:M44"/>
    <mergeCell ref="J45:M45"/>
    <mergeCell ref="H60:M60"/>
    <mergeCell ref="F52:M52"/>
    <mergeCell ref="G53:M53"/>
    <mergeCell ref="D46:M46"/>
    <mergeCell ref="E57:M57"/>
    <mergeCell ref="F58:M58"/>
    <mergeCell ref="F41:M41"/>
    <mergeCell ref="I43:M43"/>
    <mergeCell ref="H42:M42"/>
    <mergeCell ref="R13:U13"/>
    <mergeCell ref="R14:U14"/>
    <mergeCell ref="C15:M15"/>
    <mergeCell ref="D16:M16"/>
    <mergeCell ref="J36:M36"/>
    <mergeCell ref="D39:M39"/>
    <mergeCell ref="F22:M22"/>
    <mergeCell ref="F32:M32"/>
    <mergeCell ref="H23:M23"/>
    <mergeCell ref="J38:M38"/>
    <mergeCell ref="I35:M35"/>
    <mergeCell ref="J37:M37"/>
    <mergeCell ref="J34:M34"/>
    <mergeCell ref="E17:M17"/>
    <mergeCell ref="I19:M19"/>
    <mergeCell ref="F18:M18"/>
    <mergeCell ref="I33:M33"/>
    <mergeCell ref="J20:M20"/>
    <mergeCell ref="J26:M26"/>
    <mergeCell ref="E31:M31"/>
    <mergeCell ref="J27:M27"/>
    <mergeCell ref="I24:M24"/>
    <mergeCell ref="E21:M21"/>
  </mergeCells>
  <phoneticPr fontId="0" type="noConversion"/>
  <pageMargins left="0.196850393700787" right="0.196850393700787" top="0.39370078740157499" bottom="0.196850393700787" header="0.196850393700787" footer="0.196850393700787"/>
  <pageSetup paperSize="9" fitToHeight="0" orientation="landscape" r:id="rId1"/>
  <headerFooter alignWithMargins="0">
    <oddHeader>&amp;CСтраница &amp;P из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"/>
  <sheetViews>
    <sheetView showGridLines="0" tabSelected="1" workbookViewId="0">
      <selection activeCell="AE10" sqref="AE10"/>
    </sheetView>
  </sheetViews>
  <sheetFormatPr defaultColWidth="9.140625" defaultRowHeight="12.75" x14ac:dyDescent="0.2"/>
  <cols>
    <col min="1" max="1" width="0.5703125" style="1" customWidth="1"/>
    <col min="2" max="13" width="0" style="1" hidden="1" customWidth="1"/>
    <col min="14" max="14" width="48.28515625" style="1" customWidth="1"/>
    <col min="15" max="15" width="0" style="1" hidden="1" customWidth="1"/>
    <col min="16" max="16" width="5" style="1" customWidth="1"/>
    <col min="17" max="17" width="4.85546875" style="1" customWidth="1"/>
    <col min="18" max="24" width="0" style="1" hidden="1" customWidth="1"/>
    <col min="25" max="25" width="14.85546875" style="1" customWidth="1"/>
    <col min="26" max="26" width="14.28515625" style="1" customWidth="1"/>
    <col min="27" max="27" width="13.42578125" style="1" customWidth="1"/>
    <col min="28" max="28" width="0" style="1" hidden="1" customWidth="1"/>
    <col min="29" max="29" width="1.140625" style="1" customWidth="1"/>
    <col min="30" max="16384" width="9.140625" style="1"/>
  </cols>
  <sheetData>
    <row r="1" spans="1:29" ht="12.75" customHeight="1" x14ac:dyDescent="0.25">
      <c r="A1" s="77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2"/>
      <c r="Z1" s="75"/>
      <c r="AA1" s="2"/>
      <c r="AB1" s="3"/>
      <c r="AC1" s="2"/>
    </row>
    <row r="2" spans="1:29" ht="12.75" customHeight="1" x14ac:dyDescent="0.25">
      <c r="A2" s="77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8"/>
      <c r="X2" s="76"/>
      <c r="Y2" s="124" t="s">
        <v>233</v>
      </c>
      <c r="Z2" s="75">
        <v>2</v>
      </c>
      <c r="AA2" s="2"/>
      <c r="AB2" s="3"/>
      <c r="AC2" s="2"/>
    </row>
    <row r="3" spans="1:29" ht="12.75" customHeight="1" x14ac:dyDescent="0.25">
      <c r="A3" s="77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8"/>
      <c r="X3" s="76"/>
      <c r="Y3" s="124" t="s">
        <v>232</v>
      </c>
      <c r="Z3" s="75"/>
      <c r="AA3" s="2"/>
      <c r="AB3" s="3"/>
      <c r="AC3" s="2"/>
    </row>
    <row r="4" spans="1:29" ht="12.75" customHeight="1" x14ac:dyDescent="0.25">
      <c r="A4" s="77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8"/>
      <c r="X4" s="76"/>
      <c r="Y4" s="124" t="s">
        <v>231</v>
      </c>
      <c r="Z4" s="75"/>
      <c r="AA4" s="3"/>
      <c r="AB4" s="3"/>
      <c r="AC4" s="2"/>
    </row>
    <row r="5" spans="1:29" ht="12.75" customHeight="1" x14ac:dyDescent="0.25">
      <c r="A5" s="77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4"/>
      <c r="P5" s="4"/>
      <c r="Q5" s="2"/>
      <c r="R5" s="79"/>
      <c r="S5" s="81"/>
      <c r="T5" s="79"/>
      <c r="U5" s="79"/>
      <c r="V5" s="79"/>
      <c r="W5" s="78"/>
      <c r="X5" s="80"/>
      <c r="Y5" s="124" t="s">
        <v>432</v>
      </c>
      <c r="Z5" s="79"/>
      <c r="AA5" s="73"/>
      <c r="AB5" s="3"/>
      <c r="AC5" s="2"/>
    </row>
    <row r="6" spans="1:29" ht="12.75" customHeight="1" x14ac:dyDescent="0.25">
      <c r="A6" s="77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8"/>
      <c r="X6" s="76"/>
      <c r="Y6" s="124" t="s">
        <v>553</v>
      </c>
      <c r="Z6" s="75" t="s">
        <v>554</v>
      </c>
      <c r="AA6" s="2"/>
      <c r="AB6" s="3"/>
      <c r="AC6" s="2"/>
    </row>
    <row r="7" spans="1:29" ht="12.75" customHeight="1" x14ac:dyDescent="0.25">
      <c r="A7" s="77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5"/>
      <c r="AA7" s="3"/>
      <c r="AB7" s="3"/>
      <c r="AC7" s="2"/>
    </row>
    <row r="8" spans="1:29" ht="12.75" customHeight="1" x14ac:dyDescent="0.25">
      <c r="A8" s="70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3"/>
      <c r="AC8" s="2"/>
    </row>
    <row r="9" spans="1:29" ht="12.75" customHeight="1" x14ac:dyDescent="0.25">
      <c r="A9" s="74" t="s">
        <v>529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3"/>
      <c r="AC9" s="2"/>
    </row>
    <row r="10" spans="1:29" ht="12.75" customHeight="1" x14ac:dyDescent="0.25">
      <c r="A10" s="74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4" t="s">
        <v>530</v>
      </c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3"/>
      <c r="AC10" s="2"/>
    </row>
    <row r="11" spans="1:29" ht="12.75" customHeight="1" x14ac:dyDescent="0.25">
      <c r="A11" s="74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4" t="s">
        <v>531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3"/>
      <c r="AC11" s="2"/>
    </row>
    <row r="12" spans="1:29" ht="12.75" customHeight="1" x14ac:dyDescent="0.25">
      <c r="A12" s="74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4" t="s">
        <v>57</v>
      </c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3"/>
      <c r="AC12" s="2"/>
    </row>
    <row r="13" spans="1:29" ht="12.75" customHeight="1" thickBot="1" x14ac:dyDescent="0.3">
      <c r="A13" s="70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8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6"/>
      <c r="AA13" s="127" t="s">
        <v>228</v>
      </c>
      <c r="AB13" s="3"/>
      <c r="AC13" s="2"/>
    </row>
    <row r="14" spans="1:29" ht="42" customHeight="1" thickBot="1" x14ac:dyDescent="0.25">
      <c r="A14" s="7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5"/>
      <c r="M14" s="64"/>
      <c r="N14" s="128" t="s">
        <v>227</v>
      </c>
      <c r="O14" s="129" t="s">
        <v>226</v>
      </c>
      <c r="P14" s="130" t="s">
        <v>225</v>
      </c>
      <c r="Q14" s="130" t="s">
        <v>224</v>
      </c>
      <c r="R14" s="131" t="s">
        <v>223</v>
      </c>
      <c r="S14" s="569" t="s">
        <v>222</v>
      </c>
      <c r="T14" s="569"/>
      <c r="U14" s="569"/>
      <c r="V14" s="569"/>
      <c r="W14" s="129" t="s">
        <v>221</v>
      </c>
      <c r="X14" s="130" t="s">
        <v>220</v>
      </c>
      <c r="Y14" s="130" t="s">
        <v>532</v>
      </c>
      <c r="Z14" s="128" t="s">
        <v>528</v>
      </c>
      <c r="AA14" s="132" t="s">
        <v>533</v>
      </c>
      <c r="AB14" s="58"/>
      <c r="AC14" s="3"/>
    </row>
    <row r="15" spans="1:29" ht="12" customHeight="1" thickBot="1" x14ac:dyDescent="0.3">
      <c r="A15" s="49"/>
      <c r="B15" s="54"/>
      <c r="C15" s="133"/>
      <c r="D15" s="55"/>
      <c r="E15" s="54"/>
      <c r="F15" s="54"/>
      <c r="G15" s="54"/>
      <c r="H15" s="54"/>
      <c r="I15" s="54"/>
      <c r="J15" s="54"/>
      <c r="K15" s="54"/>
      <c r="L15" s="54"/>
      <c r="M15" s="53"/>
      <c r="N15" s="134">
        <v>1</v>
      </c>
      <c r="O15" s="135">
        <v>2</v>
      </c>
      <c r="P15" s="134">
        <v>2</v>
      </c>
      <c r="Q15" s="134">
        <v>3</v>
      </c>
      <c r="R15" s="136">
        <v>5</v>
      </c>
      <c r="S15" s="570">
        <v>5</v>
      </c>
      <c r="T15" s="570"/>
      <c r="U15" s="570"/>
      <c r="V15" s="570"/>
      <c r="W15" s="137">
        <v>6</v>
      </c>
      <c r="X15" s="135">
        <v>7</v>
      </c>
      <c r="Y15" s="134">
        <v>4</v>
      </c>
      <c r="Z15" s="134">
        <v>5</v>
      </c>
      <c r="AA15" s="134">
        <v>6</v>
      </c>
      <c r="AB15" s="49"/>
      <c r="AC15" s="3"/>
    </row>
    <row r="16" spans="1:29" ht="15" customHeight="1" x14ac:dyDescent="0.2">
      <c r="A16" s="21"/>
      <c r="B16" s="138"/>
      <c r="C16" s="139"/>
      <c r="D16" s="571" t="s">
        <v>217</v>
      </c>
      <c r="E16" s="571"/>
      <c r="F16" s="571"/>
      <c r="G16" s="571"/>
      <c r="H16" s="571"/>
      <c r="I16" s="571"/>
      <c r="J16" s="571"/>
      <c r="K16" s="571"/>
      <c r="L16" s="571"/>
      <c r="M16" s="571"/>
      <c r="N16" s="571"/>
      <c r="O16" s="572"/>
      <c r="P16" s="140">
        <v>1</v>
      </c>
      <c r="Q16" s="141" t="s">
        <v>35</v>
      </c>
      <c r="R16" s="142" t="s">
        <v>237</v>
      </c>
      <c r="S16" s="143" t="s">
        <v>35</v>
      </c>
      <c r="T16" s="144" t="s">
        <v>36</v>
      </c>
      <c r="U16" s="143" t="s">
        <v>35</v>
      </c>
      <c r="V16" s="145" t="s">
        <v>34</v>
      </c>
      <c r="W16" s="573"/>
      <c r="X16" s="574"/>
      <c r="Y16" s="326">
        <f>Y17+Y18+Y20+Y21+Y19</f>
        <v>3967378.2800000003</v>
      </c>
      <c r="Z16" s="326">
        <f>Z17+Z18+Z20+Z21+Z19</f>
        <v>3551259.69</v>
      </c>
      <c r="AA16" s="326">
        <f>AA17+AA18+AA20+AA21+AA19</f>
        <v>3576783.43</v>
      </c>
      <c r="AB16" s="146"/>
      <c r="AC16" s="147"/>
    </row>
    <row r="17" spans="1:29" ht="44.45" customHeight="1" x14ac:dyDescent="0.2">
      <c r="A17" s="21"/>
      <c r="B17" s="148"/>
      <c r="C17" s="149"/>
      <c r="D17" s="150"/>
      <c r="E17" s="557" t="s">
        <v>216</v>
      </c>
      <c r="F17" s="557"/>
      <c r="G17" s="557"/>
      <c r="H17" s="557"/>
      <c r="I17" s="557"/>
      <c r="J17" s="557"/>
      <c r="K17" s="557"/>
      <c r="L17" s="557"/>
      <c r="M17" s="557"/>
      <c r="N17" s="557"/>
      <c r="O17" s="558"/>
      <c r="P17" s="14">
        <v>1</v>
      </c>
      <c r="Q17" s="13">
        <v>2</v>
      </c>
      <c r="R17" s="151" t="s">
        <v>237</v>
      </c>
      <c r="S17" s="13" t="s">
        <v>35</v>
      </c>
      <c r="T17" s="152" t="s">
        <v>36</v>
      </c>
      <c r="U17" s="13" t="s">
        <v>35</v>
      </c>
      <c r="V17" s="153" t="s">
        <v>34</v>
      </c>
      <c r="W17" s="559"/>
      <c r="X17" s="560"/>
      <c r="Y17" s="282">
        <v>658803.52</v>
      </c>
      <c r="Z17" s="282">
        <v>658803.52</v>
      </c>
      <c r="AA17" s="282">
        <v>658803.52</v>
      </c>
      <c r="AB17" s="155"/>
      <c r="AC17" s="147"/>
    </row>
    <row r="18" spans="1:29" ht="61.15" customHeight="1" x14ac:dyDescent="0.2">
      <c r="A18" s="21"/>
      <c r="B18" s="148"/>
      <c r="C18" s="149"/>
      <c r="D18" s="150"/>
      <c r="E18" s="557" t="s">
        <v>212</v>
      </c>
      <c r="F18" s="557"/>
      <c r="G18" s="557"/>
      <c r="H18" s="557"/>
      <c r="I18" s="557"/>
      <c r="J18" s="557"/>
      <c r="K18" s="557"/>
      <c r="L18" s="557"/>
      <c r="M18" s="557"/>
      <c r="N18" s="557"/>
      <c r="O18" s="558"/>
      <c r="P18" s="14">
        <v>1</v>
      </c>
      <c r="Q18" s="13">
        <v>4</v>
      </c>
      <c r="R18" s="151" t="s">
        <v>237</v>
      </c>
      <c r="S18" s="13" t="s">
        <v>35</v>
      </c>
      <c r="T18" s="152" t="s">
        <v>36</v>
      </c>
      <c r="U18" s="13" t="s">
        <v>35</v>
      </c>
      <c r="V18" s="153" t="s">
        <v>34</v>
      </c>
      <c r="W18" s="559"/>
      <c r="X18" s="560"/>
      <c r="Y18" s="282">
        <v>3006806.48</v>
      </c>
      <c r="Z18" s="282">
        <v>2854806.48</v>
      </c>
      <c r="AA18" s="282">
        <v>2854806.48</v>
      </c>
      <c r="AB18" s="155"/>
      <c r="AC18" s="147"/>
    </row>
    <row r="19" spans="1:29" ht="54.6" customHeight="1" x14ac:dyDescent="0.2">
      <c r="A19" s="21"/>
      <c r="B19" s="148"/>
      <c r="C19" s="149"/>
      <c r="D19" s="524"/>
      <c r="E19" s="520"/>
      <c r="F19" s="520"/>
      <c r="G19" s="520"/>
      <c r="H19" s="520"/>
      <c r="I19" s="520"/>
      <c r="J19" s="520"/>
      <c r="K19" s="520"/>
      <c r="L19" s="520"/>
      <c r="M19" s="520"/>
      <c r="N19" s="520" t="s">
        <v>521</v>
      </c>
      <c r="O19" s="521"/>
      <c r="P19" s="14">
        <v>1</v>
      </c>
      <c r="Q19" s="13">
        <v>6</v>
      </c>
      <c r="R19" s="151"/>
      <c r="S19" s="13"/>
      <c r="T19" s="152"/>
      <c r="U19" s="13"/>
      <c r="V19" s="153"/>
      <c r="W19" s="522"/>
      <c r="X19" s="523"/>
      <c r="Y19" s="282">
        <v>19200</v>
      </c>
      <c r="Z19" s="282">
        <v>0</v>
      </c>
      <c r="AA19" s="282">
        <v>0</v>
      </c>
      <c r="AB19" s="155"/>
      <c r="AC19" s="147"/>
    </row>
    <row r="20" spans="1:29" ht="25.9" customHeight="1" x14ac:dyDescent="0.2">
      <c r="A20" s="21"/>
      <c r="B20" s="148"/>
      <c r="C20" s="149"/>
      <c r="D20" s="150"/>
      <c r="E20" s="486"/>
      <c r="F20" s="486"/>
      <c r="G20" s="486"/>
      <c r="H20" s="486"/>
      <c r="I20" s="486"/>
      <c r="J20" s="486"/>
      <c r="K20" s="486"/>
      <c r="L20" s="486"/>
      <c r="M20" s="486"/>
      <c r="N20" s="486" t="s">
        <v>56</v>
      </c>
      <c r="O20" s="485"/>
      <c r="P20" s="14">
        <v>1</v>
      </c>
      <c r="Q20" s="13">
        <v>7</v>
      </c>
      <c r="R20" s="151"/>
      <c r="S20" s="13"/>
      <c r="T20" s="152"/>
      <c r="U20" s="13"/>
      <c r="V20" s="153"/>
      <c r="W20" s="154"/>
      <c r="X20" s="15"/>
      <c r="Y20" s="282">
        <v>0</v>
      </c>
      <c r="Z20" s="282">
        <v>0</v>
      </c>
      <c r="AA20" s="282">
        <v>0</v>
      </c>
      <c r="AB20" s="155"/>
      <c r="AC20" s="147"/>
    </row>
    <row r="21" spans="1:29" ht="15" customHeight="1" x14ac:dyDescent="0.2">
      <c r="A21" s="21"/>
      <c r="B21" s="148"/>
      <c r="C21" s="149"/>
      <c r="D21" s="150"/>
      <c r="E21" s="557" t="s">
        <v>206</v>
      </c>
      <c r="F21" s="557"/>
      <c r="G21" s="557"/>
      <c r="H21" s="557"/>
      <c r="I21" s="557"/>
      <c r="J21" s="557"/>
      <c r="K21" s="557"/>
      <c r="L21" s="557"/>
      <c r="M21" s="557"/>
      <c r="N21" s="557"/>
      <c r="O21" s="558"/>
      <c r="P21" s="14">
        <v>1</v>
      </c>
      <c r="Q21" s="13">
        <v>13</v>
      </c>
      <c r="R21" s="151" t="s">
        <v>237</v>
      </c>
      <c r="S21" s="13" t="s">
        <v>35</v>
      </c>
      <c r="T21" s="152" t="s">
        <v>36</v>
      </c>
      <c r="U21" s="13" t="s">
        <v>35</v>
      </c>
      <c r="V21" s="153" t="s">
        <v>34</v>
      </c>
      <c r="W21" s="559"/>
      <c r="X21" s="560"/>
      <c r="Y21" s="282">
        <v>282568.28000000003</v>
      </c>
      <c r="Z21" s="282">
        <v>37649.69</v>
      </c>
      <c r="AA21" s="282">
        <v>63173.43</v>
      </c>
      <c r="AB21" s="155"/>
      <c r="AC21" s="147"/>
    </row>
    <row r="22" spans="1:29" ht="15" customHeight="1" x14ac:dyDescent="0.2">
      <c r="A22" s="21"/>
      <c r="B22" s="148"/>
      <c r="C22" s="156"/>
      <c r="D22" s="561" t="s">
        <v>195</v>
      </c>
      <c r="E22" s="561"/>
      <c r="F22" s="561"/>
      <c r="G22" s="561"/>
      <c r="H22" s="561"/>
      <c r="I22" s="561"/>
      <c r="J22" s="561"/>
      <c r="K22" s="561"/>
      <c r="L22" s="561"/>
      <c r="M22" s="561"/>
      <c r="N22" s="561"/>
      <c r="O22" s="566"/>
      <c r="P22" s="84">
        <v>2</v>
      </c>
      <c r="Q22" s="83" t="s">
        <v>35</v>
      </c>
      <c r="R22" s="151" t="s">
        <v>237</v>
      </c>
      <c r="S22" s="13" t="s">
        <v>35</v>
      </c>
      <c r="T22" s="152" t="s">
        <v>36</v>
      </c>
      <c r="U22" s="13" t="s">
        <v>35</v>
      </c>
      <c r="V22" s="153" t="s">
        <v>34</v>
      </c>
      <c r="W22" s="567"/>
      <c r="X22" s="568"/>
      <c r="Y22" s="327">
        <f>Y23</f>
        <v>101961</v>
      </c>
      <c r="Z22" s="327">
        <f>Z23</f>
        <v>103021</v>
      </c>
      <c r="AA22" s="327">
        <f>AA23</f>
        <v>107113</v>
      </c>
      <c r="AB22" s="155"/>
      <c r="AC22" s="147"/>
    </row>
    <row r="23" spans="1:29" ht="15" customHeight="1" x14ac:dyDescent="0.2">
      <c r="A23" s="21"/>
      <c r="B23" s="148"/>
      <c r="C23" s="149"/>
      <c r="D23" s="150"/>
      <c r="E23" s="557" t="s">
        <v>194</v>
      </c>
      <c r="F23" s="557"/>
      <c r="G23" s="557"/>
      <c r="H23" s="557"/>
      <c r="I23" s="557"/>
      <c r="J23" s="557"/>
      <c r="K23" s="557"/>
      <c r="L23" s="557"/>
      <c r="M23" s="557"/>
      <c r="N23" s="557"/>
      <c r="O23" s="558"/>
      <c r="P23" s="14">
        <v>2</v>
      </c>
      <c r="Q23" s="13">
        <v>3</v>
      </c>
      <c r="R23" s="151" t="s">
        <v>237</v>
      </c>
      <c r="S23" s="13" t="s">
        <v>35</v>
      </c>
      <c r="T23" s="152" t="s">
        <v>36</v>
      </c>
      <c r="U23" s="13" t="s">
        <v>35</v>
      </c>
      <c r="V23" s="153" t="s">
        <v>34</v>
      </c>
      <c r="W23" s="559"/>
      <c r="X23" s="560"/>
      <c r="Y23" s="282">
        <v>101961</v>
      </c>
      <c r="Z23" s="282">
        <v>103021</v>
      </c>
      <c r="AA23" s="282">
        <v>107113</v>
      </c>
      <c r="AB23" s="155"/>
      <c r="AC23" s="147"/>
    </row>
    <row r="24" spans="1:29" ht="29.25" customHeight="1" x14ac:dyDescent="0.2">
      <c r="A24" s="21"/>
      <c r="B24" s="148"/>
      <c r="C24" s="156"/>
      <c r="D24" s="561" t="s">
        <v>182</v>
      </c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6"/>
      <c r="P24" s="84">
        <v>3</v>
      </c>
      <c r="Q24" s="83" t="s">
        <v>35</v>
      </c>
      <c r="R24" s="151" t="s">
        <v>237</v>
      </c>
      <c r="S24" s="13" t="s">
        <v>35</v>
      </c>
      <c r="T24" s="152" t="s">
        <v>36</v>
      </c>
      <c r="U24" s="13" t="s">
        <v>35</v>
      </c>
      <c r="V24" s="153" t="s">
        <v>34</v>
      </c>
      <c r="W24" s="567"/>
      <c r="X24" s="568"/>
      <c r="Y24" s="327">
        <f>Y25+Y26+Y27</f>
        <v>558950</v>
      </c>
      <c r="Z24" s="327">
        <f>Z25+Z26+Z27</f>
        <v>97797.07</v>
      </c>
      <c r="AA24" s="327">
        <f>AA25+AA26+AA27</f>
        <v>1500</v>
      </c>
      <c r="AB24" s="155"/>
      <c r="AC24" s="147"/>
    </row>
    <row r="25" spans="1:29" ht="7.9" hidden="1" customHeight="1" x14ac:dyDescent="0.25">
      <c r="A25" s="21"/>
      <c r="B25" s="148"/>
      <c r="C25" s="149"/>
      <c r="D25" s="150"/>
      <c r="E25" s="557" t="s">
        <v>181</v>
      </c>
      <c r="F25" s="557"/>
      <c r="G25" s="557"/>
      <c r="H25" s="557"/>
      <c r="I25" s="557"/>
      <c r="J25" s="557"/>
      <c r="K25" s="557"/>
      <c r="L25" s="557"/>
      <c r="M25" s="557"/>
      <c r="N25" s="557"/>
      <c r="O25" s="558"/>
      <c r="P25" s="14">
        <v>3</v>
      </c>
      <c r="Q25" s="13">
        <v>4</v>
      </c>
      <c r="R25" s="151" t="s">
        <v>237</v>
      </c>
      <c r="S25" s="13" t="s">
        <v>35</v>
      </c>
      <c r="T25" s="152" t="s">
        <v>36</v>
      </c>
      <c r="U25" s="13" t="s">
        <v>35</v>
      </c>
      <c r="V25" s="153" t="s">
        <v>34</v>
      </c>
      <c r="W25" s="559"/>
      <c r="X25" s="560"/>
      <c r="Y25" s="282"/>
      <c r="Z25" s="282"/>
      <c r="AA25" s="282"/>
      <c r="AB25" s="155"/>
      <c r="AC25" s="147"/>
    </row>
    <row r="26" spans="1:29" ht="39" customHeight="1" x14ac:dyDescent="0.2">
      <c r="A26" s="21"/>
      <c r="B26" s="148"/>
      <c r="C26" s="149"/>
      <c r="D26" s="150"/>
      <c r="E26" s="557" t="s">
        <v>174</v>
      </c>
      <c r="F26" s="557"/>
      <c r="G26" s="557"/>
      <c r="H26" s="557"/>
      <c r="I26" s="557"/>
      <c r="J26" s="557"/>
      <c r="K26" s="557"/>
      <c r="L26" s="557"/>
      <c r="M26" s="557"/>
      <c r="N26" s="557"/>
      <c r="O26" s="558"/>
      <c r="P26" s="14">
        <v>3</v>
      </c>
      <c r="Q26" s="13">
        <v>9</v>
      </c>
      <c r="R26" s="151" t="s">
        <v>237</v>
      </c>
      <c r="S26" s="13" t="s">
        <v>35</v>
      </c>
      <c r="T26" s="152" t="s">
        <v>36</v>
      </c>
      <c r="U26" s="13" t="s">
        <v>35</v>
      </c>
      <c r="V26" s="153" t="s">
        <v>34</v>
      </c>
      <c r="W26" s="559"/>
      <c r="X26" s="560"/>
      <c r="Y26" s="282">
        <v>0</v>
      </c>
      <c r="Z26" s="282">
        <v>0</v>
      </c>
      <c r="AA26" s="282">
        <v>0</v>
      </c>
      <c r="AB26" s="155"/>
      <c r="AC26" s="147"/>
    </row>
    <row r="27" spans="1:29" ht="15" customHeight="1" x14ac:dyDescent="0.2">
      <c r="A27" s="21"/>
      <c r="B27" s="148"/>
      <c r="C27" s="149"/>
      <c r="D27" s="150"/>
      <c r="E27" s="557" t="s">
        <v>165</v>
      </c>
      <c r="F27" s="557"/>
      <c r="G27" s="557"/>
      <c r="H27" s="557"/>
      <c r="I27" s="557"/>
      <c r="J27" s="557"/>
      <c r="K27" s="557"/>
      <c r="L27" s="557"/>
      <c r="M27" s="557"/>
      <c r="N27" s="557"/>
      <c r="O27" s="558"/>
      <c r="P27" s="14">
        <v>3</v>
      </c>
      <c r="Q27" s="13">
        <v>10</v>
      </c>
      <c r="R27" s="151" t="s">
        <v>237</v>
      </c>
      <c r="S27" s="13" t="s">
        <v>35</v>
      </c>
      <c r="T27" s="152" t="s">
        <v>36</v>
      </c>
      <c r="U27" s="13" t="s">
        <v>35</v>
      </c>
      <c r="V27" s="153" t="s">
        <v>34</v>
      </c>
      <c r="W27" s="559"/>
      <c r="X27" s="560"/>
      <c r="Y27" s="282">
        <v>558950</v>
      </c>
      <c r="Z27" s="282">
        <v>97797.07</v>
      </c>
      <c r="AA27" s="282">
        <v>1500</v>
      </c>
      <c r="AB27" s="155"/>
      <c r="AC27" s="147"/>
    </row>
    <row r="28" spans="1:29" ht="15" customHeight="1" x14ac:dyDescent="0.2">
      <c r="A28" s="21"/>
      <c r="B28" s="148"/>
      <c r="C28" s="156"/>
      <c r="D28" s="561" t="s">
        <v>157</v>
      </c>
      <c r="E28" s="561"/>
      <c r="F28" s="561"/>
      <c r="G28" s="561"/>
      <c r="H28" s="561"/>
      <c r="I28" s="561"/>
      <c r="J28" s="561"/>
      <c r="K28" s="561"/>
      <c r="L28" s="561"/>
      <c r="M28" s="561"/>
      <c r="N28" s="561"/>
      <c r="O28" s="566"/>
      <c r="P28" s="84">
        <v>4</v>
      </c>
      <c r="Q28" s="83" t="s">
        <v>35</v>
      </c>
      <c r="R28" s="151" t="s">
        <v>237</v>
      </c>
      <c r="S28" s="13" t="s">
        <v>35</v>
      </c>
      <c r="T28" s="152" t="s">
        <v>36</v>
      </c>
      <c r="U28" s="13" t="s">
        <v>35</v>
      </c>
      <c r="V28" s="153" t="s">
        <v>34</v>
      </c>
      <c r="W28" s="567"/>
      <c r="X28" s="568"/>
      <c r="Y28" s="327">
        <f>Y29+Y30</f>
        <v>1430087.53</v>
      </c>
      <c r="Z28" s="327">
        <f>Z29+Z30</f>
        <v>3064129.77</v>
      </c>
      <c r="AA28" s="327">
        <f>AA29+AA30</f>
        <v>905108.88</v>
      </c>
      <c r="AB28" s="155"/>
      <c r="AC28" s="147"/>
    </row>
    <row r="29" spans="1:29" ht="15" customHeight="1" x14ac:dyDescent="0.2">
      <c r="A29" s="21"/>
      <c r="B29" s="148"/>
      <c r="C29" s="149"/>
      <c r="D29" s="150"/>
      <c r="E29" s="557" t="s">
        <v>156</v>
      </c>
      <c r="F29" s="557"/>
      <c r="G29" s="557"/>
      <c r="H29" s="557"/>
      <c r="I29" s="557"/>
      <c r="J29" s="557"/>
      <c r="K29" s="557"/>
      <c r="L29" s="557"/>
      <c r="M29" s="557"/>
      <c r="N29" s="557"/>
      <c r="O29" s="558"/>
      <c r="P29" s="14">
        <v>4</v>
      </c>
      <c r="Q29" s="13">
        <v>9</v>
      </c>
      <c r="R29" s="151" t="s">
        <v>237</v>
      </c>
      <c r="S29" s="13" t="s">
        <v>35</v>
      </c>
      <c r="T29" s="152" t="s">
        <v>36</v>
      </c>
      <c r="U29" s="13" t="s">
        <v>35</v>
      </c>
      <c r="V29" s="153" t="s">
        <v>34</v>
      </c>
      <c r="W29" s="559"/>
      <c r="X29" s="560"/>
      <c r="Y29" s="282">
        <v>1420087.53</v>
      </c>
      <c r="Z29" s="282">
        <v>3064129.77</v>
      </c>
      <c r="AA29" s="282">
        <v>905108.88</v>
      </c>
      <c r="AB29" s="155"/>
      <c r="AC29" s="147"/>
    </row>
    <row r="30" spans="1:29" ht="29.25" customHeight="1" x14ac:dyDescent="0.2">
      <c r="A30" s="21"/>
      <c r="B30" s="148"/>
      <c r="C30" s="149"/>
      <c r="D30" s="150"/>
      <c r="E30" s="557" t="s">
        <v>141</v>
      </c>
      <c r="F30" s="557"/>
      <c r="G30" s="557"/>
      <c r="H30" s="557"/>
      <c r="I30" s="557"/>
      <c r="J30" s="557"/>
      <c r="K30" s="557"/>
      <c r="L30" s="557"/>
      <c r="M30" s="557"/>
      <c r="N30" s="557"/>
      <c r="O30" s="558"/>
      <c r="P30" s="14">
        <v>4</v>
      </c>
      <c r="Q30" s="13">
        <v>12</v>
      </c>
      <c r="R30" s="151" t="s">
        <v>237</v>
      </c>
      <c r="S30" s="13" t="s">
        <v>35</v>
      </c>
      <c r="T30" s="152" t="s">
        <v>36</v>
      </c>
      <c r="U30" s="13" t="s">
        <v>35</v>
      </c>
      <c r="V30" s="153" t="s">
        <v>34</v>
      </c>
      <c r="W30" s="559"/>
      <c r="X30" s="560"/>
      <c r="Y30" s="282">
        <v>10000</v>
      </c>
      <c r="Z30" s="282">
        <v>0</v>
      </c>
      <c r="AA30" s="282">
        <v>0</v>
      </c>
      <c r="AB30" s="155"/>
      <c r="AC30" s="147"/>
    </row>
    <row r="31" spans="1:29" ht="29.25" customHeight="1" x14ac:dyDescent="0.2">
      <c r="A31" s="21"/>
      <c r="B31" s="148"/>
      <c r="C31" s="156"/>
      <c r="D31" s="561" t="s">
        <v>125</v>
      </c>
      <c r="E31" s="561"/>
      <c r="F31" s="561"/>
      <c r="G31" s="561"/>
      <c r="H31" s="561"/>
      <c r="I31" s="561"/>
      <c r="J31" s="561"/>
      <c r="K31" s="561"/>
      <c r="L31" s="561"/>
      <c r="M31" s="561"/>
      <c r="N31" s="561"/>
      <c r="O31" s="566"/>
      <c r="P31" s="84">
        <v>5</v>
      </c>
      <c r="Q31" s="83" t="s">
        <v>35</v>
      </c>
      <c r="R31" s="151" t="s">
        <v>237</v>
      </c>
      <c r="S31" s="13" t="s">
        <v>35</v>
      </c>
      <c r="T31" s="152" t="s">
        <v>36</v>
      </c>
      <c r="U31" s="13" t="s">
        <v>35</v>
      </c>
      <c r="V31" s="153" t="s">
        <v>34</v>
      </c>
      <c r="W31" s="567"/>
      <c r="X31" s="568"/>
      <c r="Y31" s="327">
        <f>Y32+Y33+Y34</f>
        <v>711012.31</v>
      </c>
      <c r="Z31" s="327">
        <f>Z32+Z33+Z34</f>
        <v>110880</v>
      </c>
      <c r="AA31" s="327">
        <f>AA32+AA33+AA34</f>
        <v>122167</v>
      </c>
      <c r="AB31" s="155"/>
      <c r="AC31" s="147"/>
    </row>
    <row r="32" spans="1:29" ht="15" customHeight="1" x14ac:dyDescent="0.2">
      <c r="A32" s="21"/>
      <c r="B32" s="148"/>
      <c r="C32" s="149"/>
      <c r="D32" s="150"/>
      <c r="E32" s="557" t="s">
        <v>124</v>
      </c>
      <c r="F32" s="557"/>
      <c r="G32" s="557"/>
      <c r="H32" s="557"/>
      <c r="I32" s="557"/>
      <c r="J32" s="557"/>
      <c r="K32" s="557"/>
      <c r="L32" s="557"/>
      <c r="M32" s="557"/>
      <c r="N32" s="557"/>
      <c r="O32" s="558"/>
      <c r="P32" s="14">
        <v>5</v>
      </c>
      <c r="Q32" s="13">
        <v>1</v>
      </c>
      <c r="R32" s="151" t="s">
        <v>237</v>
      </c>
      <c r="S32" s="13" t="s">
        <v>35</v>
      </c>
      <c r="T32" s="152" t="s">
        <v>36</v>
      </c>
      <c r="U32" s="13" t="s">
        <v>35</v>
      </c>
      <c r="V32" s="153" t="s">
        <v>34</v>
      </c>
      <c r="W32" s="559"/>
      <c r="X32" s="560"/>
      <c r="Y32" s="282">
        <v>30000</v>
      </c>
      <c r="Z32" s="282">
        <v>30000</v>
      </c>
      <c r="AA32" s="282">
        <v>30000</v>
      </c>
      <c r="AB32" s="155"/>
      <c r="AC32" s="147"/>
    </row>
    <row r="33" spans="1:29" ht="15" customHeight="1" x14ac:dyDescent="0.2">
      <c r="A33" s="21"/>
      <c r="B33" s="148"/>
      <c r="C33" s="149"/>
      <c r="D33" s="150"/>
      <c r="E33" s="557" t="s">
        <v>114</v>
      </c>
      <c r="F33" s="557"/>
      <c r="G33" s="557"/>
      <c r="H33" s="557"/>
      <c r="I33" s="557"/>
      <c r="J33" s="557"/>
      <c r="K33" s="557"/>
      <c r="L33" s="557"/>
      <c r="M33" s="557"/>
      <c r="N33" s="557"/>
      <c r="O33" s="558"/>
      <c r="P33" s="14">
        <v>5</v>
      </c>
      <c r="Q33" s="13">
        <v>2</v>
      </c>
      <c r="R33" s="151" t="s">
        <v>237</v>
      </c>
      <c r="S33" s="13" t="s">
        <v>35</v>
      </c>
      <c r="T33" s="152" t="s">
        <v>36</v>
      </c>
      <c r="U33" s="13" t="s">
        <v>35</v>
      </c>
      <c r="V33" s="153" t="s">
        <v>34</v>
      </c>
      <c r="W33" s="559"/>
      <c r="X33" s="560"/>
      <c r="Y33" s="282">
        <v>323012.31</v>
      </c>
      <c r="Z33" s="282">
        <v>20000</v>
      </c>
      <c r="AA33" s="282">
        <v>20000</v>
      </c>
      <c r="AB33" s="155"/>
      <c r="AC33" s="147"/>
    </row>
    <row r="34" spans="1:29" ht="15" customHeight="1" x14ac:dyDescent="0.2">
      <c r="A34" s="21"/>
      <c r="B34" s="148"/>
      <c r="C34" s="149"/>
      <c r="D34" s="150"/>
      <c r="E34" s="557" t="s">
        <v>105</v>
      </c>
      <c r="F34" s="557"/>
      <c r="G34" s="557"/>
      <c r="H34" s="557"/>
      <c r="I34" s="557"/>
      <c r="J34" s="557"/>
      <c r="K34" s="557"/>
      <c r="L34" s="557"/>
      <c r="M34" s="557"/>
      <c r="N34" s="557"/>
      <c r="O34" s="558"/>
      <c r="P34" s="14">
        <v>5</v>
      </c>
      <c r="Q34" s="13">
        <v>3</v>
      </c>
      <c r="R34" s="151" t="s">
        <v>237</v>
      </c>
      <c r="S34" s="13" t="s">
        <v>35</v>
      </c>
      <c r="T34" s="152" t="s">
        <v>36</v>
      </c>
      <c r="U34" s="13" t="s">
        <v>35</v>
      </c>
      <c r="V34" s="153" t="s">
        <v>34</v>
      </c>
      <c r="W34" s="559"/>
      <c r="X34" s="560"/>
      <c r="Y34" s="282">
        <v>358000</v>
      </c>
      <c r="Z34" s="282">
        <v>60880</v>
      </c>
      <c r="AA34" s="282">
        <v>72167</v>
      </c>
      <c r="AB34" s="155"/>
      <c r="AC34" s="147"/>
    </row>
    <row r="35" spans="1:29" ht="15" customHeight="1" x14ac:dyDescent="0.2">
      <c r="A35" s="21"/>
      <c r="B35" s="148"/>
      <c r="C35" s="156"/>
      <c r="D35" s="561" t="s">
        <v>88</v>
      </c>
      <c r="E35" s="561"/>
      <c r="F35" s="561"/>
      <c r="G35" s="561"/>
      <c r="H35" s="561"/>
      <c r="I35" s="561"/>
      <c r="J35" s="561"/>
      <c r="K35" s="561"/>
      <c r="L35" s="561"/>
      <c r="M35" s="561"/>
      <c r="N35" s="561"/>
      <c r="O35" s="566"/>
      <c r="P35" s="84">
        <v>8</v>
      </c>
      <c r="Q35" s="83" t="s">
        <v>35</v>
      </c>
      <c r="R35" s="151" t="s">
        <v>237</v>
      </c>
      <c r="S35" s="13" t="s">
        <v>35</v>
      </c>
      <c r="T35" s="152" t="s">
        <v>36</v>
      </c>
      <c r="U35" s="13" t="s">
        <v>35</v>
      </c>
      <c r="V35" s="153" t="s">
        <v>34</v>
      </c>
      <c r="W35" s="567"/>
      <c r="X35" s="568"/>
      <c r="Y35" s="327">
        <f>Y36</f>
        <v>1049600</v>
      </c>
      <c r="Z35" s="327">
        <f>Z36</f>
        <v>1043380</v>
      </c>
      <c r="AA35" s="327">
        <f>AA36</f>
        <v>841894.13</v>
      </c>
      <c r="AB35" s="155"/>
      <c r="AC35" s="147"/>
    </row>
    <row r="36" spans="1:29" ht="15" customHeight="1" x14ac:dyDescent="0.2">
      <c r="A36" s="21"/>
      <c r="B36" s="148"/>
      <c r="C36" s="149"/>
      <c r="D36" s="150"/>
      <c r="E36" s="557" t="s">
        <v>87</v>
      </c>
      <c r="F36" s="557"/>
      <c r="G36" s="557"/>
      <c r="H36" s="557"/>
      <c r="I36" s="557"/>
      <c r="J36" s="557"/>
      <c r="K36" s="557"/>
      <c r="L36" s="557"/>
      <c r="M36" s="557"/>
      <c r="N36" s="557"/>
      <c r="O36" s="558"/>
      <c r="P36" s="14">
        <v>8</v>
      </c>
      <c r="Q36" s="13">
        <v>1</v>
      </c>
      <c r="R36" s="151" t="s">
        <v>237</v>
      </c>
      <c r="S36" s="13" t="s">
        <v>35</v>
      </c>
      <c r="T36" s="152" t="s">
        <v>36</v>
      </c>
      <c r="U36" s="13" t="s">
        <v>35</v>
      </c>
      <c r="V36" s="153" t="s">
        <v>34</v>
      </c>
      <c r="W36" s="559"/>
      <c r="X36" s="560"/>
      <c r="Y36" s="282">
        <v>1049600</v>
      </c>
      <c r="Z36" s="282">
        <v>1043380</v>
      </c>
      <c r="AA36" s="282">
        <v>841894.13</v>
      </c>
      <c r="AB36" s="155"/>
      <c r="AC36" s="147"/>
    </row>
    <row r="37" spans="1:29" ht="15" customHeight="1" x14ac:dyDescent="0.2">
      <c r="A37" s="21"/>
      <c r="B37" s="148"/>
      <c r="C37" s="156"/>
      <c r="D37" s="561" t="s">
        <v>65</v>
      </c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6"/>
      <c r="P37" s="84">
        <v>10</v>
      </c>
      <c r="Q37" s="83" t="s">
        <v>35</v>
      </c>
      <c r="R37" s="151" t="s">
        <v>237</v>
      </c>
      <c r="S37" s="13" t="s">
        <v>35</v>
      </c>
      <c r="T37" s="152" t="s">
        <v>36</v>
      </c>
      <c r="U37" s="13" t="s">
        <v>35</v>
      </c>
      <c r="V37" s="153" t="s">
        <v>34</v>
      </c>
      <c r="W37" s="567"/>
      <c r="X37" s="568"/>
      <c r="Y37" s="327">
        <f>Y38+Y39</f>
        <v>27500</v>
      </c>
      <c r="Z37" s="327">
        <f>Z38+Z39</f>
        <v>27500</v>
      </c>
      <c r="AA37" s="327">
        <f>AA38+AA39</f>
        <v>27500</v>
      </c>
      <c r="AB37" s="155"/>
      <c r="AC37" s="147"/>
    </row>
    <row r="38" spans="1:29" ht="15" customHeight="1" x14ac:dyDescent="0.2">
      <c r="A38" s="21"/>
      <c r="B38" s="148"/>
      <c r="C38" s="149"/>
      <c r="D38" s="150"/>
      <c r="E38" s="557" t="s">
        <v>64</v>
      </c>
      <c r="F38" s="557"/>
      <c r="G38" s="557"/>
      <c r="H38" s="557"/>
      <c r="I38" s="557"/>
      <c r="J38" s="557"/>
      <c r="K38" s="557"/>
      <c r="L38" s="557"/>
      <c r="M38" s="557"/>
      <c r="N38" s="557"/>
      <c r="O38" s="558"/>
      <c r="P38" s="14">
        <v>10</v>
      </c>
      <c r="Q38" s="13">
        <v>1</v>
      </c>
      <c r="R38" s="151" t="s">
        <v>237</v>
      </c>
      <c r="S38" s="13" t="s">
        <v>35</v>
      </c>
      <c r="T38" s="152" t="s">
        <v>36</v>
      </c>
      <c r="U38" s="13" t="s">
        <v>35</v>
      </c>
      <c r="V38" s="153" t="s">
        <v>34</v>
      </c>
      <c r="W38" s="559"/>
      <c r="X38" s="560"/>
      <c r="Y38" s="282">
        <v>27500</v>
      </c>
      <c r="Z38" s="282">
        <v>27500</v>
      </c>
      <c r="AA38" s="282">
        <v>27500</v>
      </c>
      <c r="AB38" s="155"/>
      <c r="AC38" s="147"/>
    </row>
    <row r="39" spans="1:29" ht="1.9" hidden="1" customHeight="1" x14ac:dyDescent="0.25">
      <c r="A39" s="21"/>
      <c r="B39" s="148"/>
      <c r="C39" s="149"/>
      <c r="D39" s="150"/>
      <c r="E39" s="557"/>
      <c r="F39" s="557"/>
      <c r="G39" s="557"/>
      <c r="H39" s="557"/>
      <c r="I39" s="557"/>
      <c r="J39" s="557"/>
      <c r="K39" s="557"/>
      <c r="L39" s="557"/>
      <c r="M39" s="557"/>
      <c r="N39" s="557"/>
      <c r="O39" s="558"/>
      <c r="P39" s="14"/>
      <c r="Q39" s="13"/>
      <c r="R39" s="151" t="s">
        <v>237</v>
      </c>
      <c r="S39" s="13" t="s">
        <v>35</v>
      </c>
      <c r="T39" s="152" t="s">
        <v>36</v>
      </c>
      <c r="U39" s="13" t="s">
        <v>35</v>
      </c>
      <c r="V39" s="153" t="s">
        <v>34</v>
      </c>
      <c r="W39" s="559"/>
      <c r="X39" s="560"/>
      <c r="Y39" s="282"/>
      <c r="Z39" s="282">
        <v>0</v>
      </c>
      <c r="AA39" s="282">
        <v>0</v>
      </c>
      <c r="AB39" s="155"/>
      <c r="AC39" s="147"/>
    </row>
    <row r="40" spans="1:29" ht="15" customHeight="1" thickBot="1" x14ac:dyDescent="0.25">
      <c r="A40" s="21"/>
      <c r="B40" s="148"/>
      <c r="C40" s="156"/>
      <c r="D40" s="561" t="s">
        <v>33</v>
      </c>
      <c r="E40" s="561"/>
      <c r="F40" s="561"/>
      <c r="G40" s="561"/>
      <c r="H40" s="561"/>
      <c r="I40" s="561"/>
      <c r="J40" s="561"/>
      <c r="K40" s="561"/>
      <c r="L40" s="561"/>
      <c r="M40" s="561"/>
      <c r="N40" s="562"/>
      <c r="O40" s="563"/>
      <c r="P40" s="47"/>
      <c r="Q40" s="46"/>
      <c r="R40" s="159" t="s">
        <v>237</v>
      </c>
      <c r="S40" s="26" t="s">
        <v>35</v>
      </c>
      <c r="T40" s="160" t="s">
        <v>36</v>
      </c>
      <c r="U40" s="26" t="s">
        <v>35</v>
      </c>
      <c r="V40" s="161" t="s">
        <v>34</v>
      </c>
      <c r="W40" s="564"/>
      <c r="X40" s="565"/>
      <c r="Y40" s="328">
        <f>Ведомст!X139</f>
        <v>0</v>
      </c>
      <c r="Z40" s="328">
        <v>146183.24</v>
      </c>
      <c r="AA40" s="329">
        <v>288155.44</v>
      </c>
      <c r="AB40" s="155"/>
      <c r="AC40" s="147"/>
    </row>
    <row r="41" spans="1:29" ht="21.75" customHeight="1" thickBot="1" x14ac:dyDescent="0.3">
      <c r="A41" s="4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8"/>
      <c r="N41" s="206" t="s">
        <v>30</v>
      </c>
      <c r="O41" s="207"/>
      <c r="P41" s="207"/>
      <c r="Q41" s="207"/>
      <c r="R41" s="207"/>
      <c r="S41" s="207"/>
      <c r="T41" s="207"/>
      <c r="U41" s="207"/>
      <c r="V41" s="207"/>
      <c r="W41" s="207"/>
      <c r="X41" s="208"/>
      <c r="Y41" s="330">
        <f>Y16+Y22+Y24+Y28+Y31+Y35+Y37+Y40</f>
        <v>7846489.120000001</v>
      </c>
      <c r="Z41" s="330">
        <f>Z16+Z22+Z24+Z28+Z31+Z35+Z37+Z40</f>
        <v>8144150.7699999996</v>
      </c>
      <c r="AA41" s="331">
        <f>AA16+AA22+AA24+AA28+AA31+AA35+AA37+AA40</f>
        <v>5870221.8800000008</v>
      </c>
      <c r="AB41" s="3"/>
      <c r="AC41" s="2"/>
    </row>
    <row r="42" spans="1:29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3"/>
      <c r="R42" s="3"/>
      <c r="S42" s="3"/>
      <c r="T42" s="3"/>
      <c r="U42" s="3"/>
      <c r="V42" s="3"/>
      <c r="W42" s="3"/>
      <c r="X42" s="3"/>
      <c r="Y42" s="2"/>
      <c r="Z42" s="4"/>
      <c r="AA42" s="3"/>
      <c r="AB42" s="3"/>
      <c r="AC42" s="2"/>
    </row>
  </sheetData>
  <mergeCells count="48">
    <mergeCell ref="S14:V14"/>
    <mergeCell ref="S15:V15"/>
    <mergeCell ref="D16:O16"/>
    <mergeCell ref="W16:X16"/>
    <mergeCell ref="E17:O17"/>
    <mergeCell ref="W17:X17"/>
    <mergeCell ref="E18:O18"/>
    <mergeCell ref="W18:X18"/>
    <mergeCell ref="E21:O21"/>
    <mergeCell ref="W21:X21"/>
    <mergeCell ref="D22:O22"/>
    <mergeCell ref="W22:X22"/>
    <mergeCell ref="E23:O23"/>
    <mergeCell ref="W23:X23"/>
    <mergeCell ref="D24:O24"/>
    <mergeCell ref="W24:X24"/>
    <mergeCell ref="E25:O25"/>
    <mergeCell ref="W25:X25"/>
    <mergeCell ref="E26:O26"/>
    <mergeCell ref="W26:X26"/>
    <mergeCell ref="E27:O27"/>
    <mergeCell ref="W27:X27"/>
    <mergeCell ref="D28:O28"/>
    <mergeCell ref="W28:X28"/>
    <mergeCell ref="E29:O29"/>
    <mergeCell ref="W29:X29"/>
    <mergeCell ref="E30:O30"/>
    <mergeCell ref="W30:X30"/>
    <mergeCell ref="D31:O31"/>
    <mergeCell ref="W31:X31"/>
    <mergeCell ref="E32:O32"/>
    <mergeCell ref="W32:X32"/>
    <mergeCell ref="E33:O33"/>
    <mergeCell ref="W33:X33"/>
    <mergeCell ref="E34:O34"/>
    <mergeCell ref="W34:X34"/>
    <mergeCell ref="D35:O35"/>
    <mergeCell ref="W35:X35"/>
    <mergeCell ref="E36:O36"/>
    <mergeCell ref="W36:X36"/>
    <mergeCell ref="D37:O37"/>
    <mergeCell ref="W37:X37"/>
    <mergeCell ref="E38:O38"/>
    <mergeCell ref="W38:X38"/>
    <mergeCell ref="E39:O39"/>
    <mergeCell ref="W39:X39"/>
    <mergeCell ref="D40:O40"/>
    <mergeCell ref="W40:X40"/>
  </mergeCells>
  <phoneticPr fontId="0" type="noConversion"/>
  <pageMargins left="0.196850393700787" right="0.196850393700787" top="0.39370078740157499" bottom="0.196850393700787" header="0.196850393700787" footer="0.196850393700787"/>
  <pageSetup paperSize="9" scale="96" fitToHeight="0" orientation="portrait" r:id="rId1"/>
  <headerFooter alignWithMargins="0">
    <oddHeader>&amp;CСтраница &amp;P из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8"/>
  <sheetViews>
    <sheetView showGridLines="0" zoomScale="90" zoomScaleNormal="90" workbookViewId="0">
      <selection activeCell="A15" sqref="A15:IV15"/>
    </sheetView>
  </sheetViews>
  <sheetFormatPr defaultColWidth="9.140625" defaultRowHeight="12.75" x14ac:dyDescent="0.2"/>
  <cols>
    <col min="1" max="1" width="0.5703125" style="1" customWidth="1"/>
    <col min="2" max="12" width="0" style="1" hidden="1" customWidth="1"/>
    <col min="13" max="13" width="68" style="1" customWidth="1"/>
    <col min="14" max="14" width="0" style="1" hidden="1" customWidth="1"/>
    <col min="15" max="15" width="5.42578125" style="1" customWidth="1"/>
    <col min="16" max="16" width="5.28515625" style="1" customWidth="1"/>
    <col min="17" max="17" width="0" style="1" hidden="1" customWidth="1"/>
    <col min="18" max="18" width="3.28515625" style="1" customWidth="1"/>
    <col min="19" max="19" width="2.5703125" style="1" customWidth="1"/>
    <col min="20" max="20" width="3.28515625" style="1" customWidth="1"/>
    <col min="21" max="21" width="6.85546875" style="1" customWidth="1"/>
    <col min="22" max="22" width="7.7109375" style="1" customWidth="1"/>
    <col min="23" max="23" width="0" style="1" hidden="1" customWidth="1"/>
    <col min="24" max="25" width="13.140625" style="1" customWidth="1"/>
    <col min="26" max="26" width="12.85546875" style="1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 x14ac:dyDescent="0.25">
      <c r="A1" s="77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5"/>
      <c r="Z1" s="2"/>
      <c r="AA1" s="3"/>
      <c r="AB1" s="2"/>
    </row>
    <row r="2" spans="1:28" ht="12.75" customHeight="1" x14ac:dyDescent="0.25">
      <c r="A2" s="77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8" t="s">
        <v>233</v>
      </c>
      <c r="W2" s="76"/>
      <c r="X2" s="2"/>
      <c r="Y2" s="75"/>
      <c r="Z2" s="2"/>
      <c r="AA2" s="3"/>
      <c r="AB2" s="2"/>
    </row>
    <row r="3" spans="1:28" ht="12.75" customHeight="1" x14ac:dyDescent="0.25">
      <c r="A3" s="77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8" t="s">
        <v>232</v>
      </c>
      <c r="W3" s="76"/>
      <c r="X3" s="2"/>
      <c r="Y3" s="75"/>
      <c r="Z3" s="2"/>
      <c r="AA3" s="3"/>
      <c r="AB3" s="2"/>
    </row>
    <row r="4" spans="1:28" ht="12.75" customHeight="1" x14ac:dyDescent="0.25">
      <c r="A4" s="77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8" t="s">
        <v>231</v>
      </c>
      <c r="W4" s="76"/>
      <c r="X4" s="2"/>
      <c r="Y4" s="75"/>
      <c r="Z4" s="3"/>
      <c r="AA4" s="3"/>
      <c r="AB4" s="2"/>
    </row>
    <row r="5" spans="1:28" ht="12.75" customHeight="1" x14ac:dyDescent="0.3">
      <c r="A5" s="77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4"/>
      <c r="O5" s="4"/>
      <c r="P5" s="2"/>
      <c r="Q5" s="79"/>
      <c r="R5" s="81"/>
      <c r="S5" s="79"/>
      <c r="T5" s="79"/>
      <c r="U5" s="79"/>
      <c r="V5" s="78" t="s">
        <v>238</v>
      </c>
      <c r="W5" s="80"/>
      <c r="X5" s="2"/>
      <c r="Y5" s="79"/>
      <c r="Z5" s="73"/>
      <c r="AA5" s="3"/>
      <c r="AB5" s="2"/>
    </row>
    <row r="6" spans="1:28" ht="12.75" customHeight="1" x14ac:dyDescent="0.25">
      <c r="A6" s="77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8" t="s">
        <v>230</v>
      </c>
      <c r="W6" s="76"/>
      <c r="X6" s="2"/>
      <c r="Y6" s="75"/>
      <c r="Z6" s="2"/>
      <c r="AA6" s="3"/>
      <c r="AB6" s="2"/>
    </row>
    <row r="7" spans="1:28" ht="12.75" customHeight="1" x14ac:dyDescent="0.25">
      <c r="A7" s="77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5"/>
      <c r="Z7" s="3"/>
      <c r="AA7" s="3"/>
      <c r="AB7" s="2"/>
    </row>
    <row r="8" spans="1:28" ht="12.75" customHeight="1" x14ac:dyDescent="0.25">
      <c r="A8" s="70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3"/>
      <c r="AB8" s="2"/>
    </row>
    <row r="9" spans="1:28" ht="12.75" customHeight="1" x14ac:dyDescent="0.25">
      <c r="A9" s="74" t="s">
        <v>239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3"/>
      <c r="AB9" s="2"/>
    </row>
    <row r="10" spans="1:28" ht="12.75" customHeight="1" x14ac:dyDescent="0.25">
      <c r="A10" s="74" t="s">
        <v>244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3"/>
      <c r="AB10" s="2"/>
    </row>
    <row r="11" spans="1:28" ht="12.75" customHeight="1" x14ac:dyDescent="0.2">
      <c r="A11" s="72" t="s">
        <v>240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3"/>
      <c r="AB11" s="2"/>
    </row>
    <row r="12" spans="1:28" ht="12.75" customHeight="1" x14ac:dyDescent="0.2">
      <c r="A12" s="72" t="s">
        <v>241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81"/>
      <c r="Z12" s="73"/>
      <c r="AA12" s="3"/>
      <c r="AB12" s="2"/>
    </row>
    <row r="13" spans="1:28" ht="12.75" customHeight="1" thickBot="1" x14ac:dyDescent="0.25">
      <c r="A13" s="70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7"/>
      <c r="Z13" s="127" t="s">
        <v>228</v>
      </c>
      <c r="AA13" s="3"/>
      <c r="AB13" s="2"/>
    </row>
    <row r="14" spans="1:28" ht="42" customHeight="1" thickBot="1" x14ac:dyDescent="0.25">
      <c r="A14" s="7"/>
      <c r="B14" s="162"/>
      <c r="C14" s="162"/>
      <c r="D14" s="162"/>
      <c r="E14" s="162"/>
      <c r="F14" s="162"/>
      <c r="G14" s="162"/>
      <c r="H14" s="162"/>
      <c r="I14" s="162"/>
      <c r="J14" s="162"/>
      <c r="K14" s="163"/>
      <c r="L14" s="164"/>
      <c r="M14" s="60" t="s">
        <v>227</v>
      </c>
      <c r="N14" s="62" t="s">
        <v>226</v>
      </c>
      <c r="O14" s="61" t="s">
        <v>225</v>
      </c>
      <c r="P14" s="61" t="s">
        <v>224</v>
      </c>
      <c r="Q14" s="63" t="s">
        <v>223</v>
      </c>
      <c r="R14" s="530" t="s">
        <v>222</v>
      </c>
      <c r="S14" s="530"/>
      <c r="T14" s="530"/>
      <c r="U14" s="530"/>
      <c r="V14" s="62" t="s">
        <v>221</v>
      </c>
      <c r="W14" s="61" t="s">
        <v>220</v>
      </c>
      <c r="X14" s="61" t="s">
        <v>219</v>
      </c>
      <c r="Y14" s="60" t="s">
        <v>218</v>
      </c>
      <c r="Z14" s="132" t="s">
        <v>235</v>
      </c>
      <c r="AA14" s="58"/>
      <c r="AB14" s="3"/>
    </row>
    <row r="15" spans="1:28" ht="15.75" customHeight="1" thickBot="1" x14ac:dyDescent="0.3">
      <c r="A15" s="165"/>
      <c r="B15" s="55"/>
      <c r="C15" s="166"/>
      <c r="D15" s="54"/>
      <c r="E15" s="167"/>
      <c r="F15" s="55"/>
      <c r="G15" s="55"/>
      <c r="H15" s="55"/>
      <c r="I15" s="55"/>
      <c r="J15" s="55"/>
      <c r="K15" s="55"/>
      <c r="L15" s="166"/>
      <c r="M15" s="54">
        <v>1</v>
      </c>
      <c r="N15" s="54">
        <v>2</v>
      </c>
      <c r="O15" s="54">
        <v>2</v>
      </c>
      <c r="P15" s="54">
        <v>3</v>
      </c>
      <c r="Q15" s="53">
        <v>5</v>
      </c>
      <c r="R15" s="575">
        <v>4</v>
      </c>
      <c r="S15" s="575"/>
      <c r="T15" s="575"/>
      <c r="U15" s="575"/>
      <c r="V15" s="133">
        <v>5</v>
      </c>
      <c r="W15" s="54">
        <v>7</v>
      </c>
      <c r="X15" s="54">
        <v>6</v>
      </c>
      <c r="Y15" s="54">
        <v>7</v>
      </c>
      <c r="Z15" s="54">
        <v>8</v>
      </c>
      <c r="AA15" s="49"/>
      <c r="AB15" s="3"/>
    </row>
    <row r="16" spans="1:28" ht="15" customHeight="1" x14ac:dyDescent="0.2">
      <c r="A16" s="21"/>
      <c r="B16" s="168"/>
      <c r="C16" s="169"/>
      <c r="D16" s="571" t="s">
        <v>217</v>
      </c>
      <c r="E16" s="576"/>
      <c r="F16" s="576"/>
      <c r="G16" s="576"/>
      <c r="H16" s="576"/>
      <c r="I16" s="576"/>
      <c r="J16" s="576"/>
      <c r="K16" s="576"/>
      <c r="L16" s="576"/>
      <c r="M16" s="576"/>
      <c r="N16" s="577"/>
      <c r="O16" s="188">
        <v>1</v>
      </c>
      <c r="P16" s="189" t="s">
        <v>31</v>
      </c>
      <c r="Q16" s="190" t="s">
        <v>31</v>
      </c>
      <c r="R16" s="191" t="s">
        <v>31</v>
      </c>
      <c r="S16" s="192" t="s">
        <v>31</v>
      </c>
      <c r="T16" s="191" t="s">
        <v>31</v>
      </c>
      <c r="U16" s="193" t="s">
        <v>31</v>
      </c>
      <c r="V16" s="194" t="s">
        <v>31</v>
      </c>
      <c r="W16" s="195"/>
      <c r="X16" s="332">
        <f>X17+X21+X27</f>
        <v>7</v>
      </c>
      <c r="Y16" s="332">
        <f>Y17+Y21+Y27</f>
        <v>7</v>
      </c>
      <c r="Z16" s="333">
        <f>Z17+Z21+Z27</f>
        <v>7</v>
      </c>
      <c r="AA16" s="8"/>
      <c r="AB16" s="3"/>
    </row>
    <row r="17" spans="1:28" ht="29.25" customHeight="1" x14ac:dyDescent="0.2">
      <c r="A17" s="21"/>
      <c r="B17" s="168"/>
      <c r="C17" s="169"/>
      <c r="D17" s="196"/>
      <c r="E17" s="549" t="s">
        <v>216</v>
      </c>
      <c r="F17" s="550"/>
      <c r="G17" s="550"/>
      <c r="H17" s="550"/>
      <c r="I17" s="550"/>
      <c r="J17" s="550"/>
      <c r="K17" s="550"/>
      <c r="L17" s="550"/>
      <c r="M17" s="550"/>
      <c r="N17" s="551"/>
      <c r="O17" s="95">
        <v>1</v>
      </c>
      <c r="P17" s="96">
        <v>2</v>
      </c>
      <c r="Q17" s="183" t="s">
        <v>31</v>
      </c>
      <c r="R17" s="97" t="s">
        <v>31</v>
      </c>
      <c r="S17" s="98" t="s">
        <v>31</v>
      </c>
      <c r="T17" s="97" t="s">
        <v>31</v>
      </c>
      <c r="U17" s="99" t="s">
        <v>31</v>
      </c>
      <c r="V17" s="100" t="s">
        <v>31</v>
      </c>
      <c r="W17" s="184"/>
      <c r="X17" s="334">
        <f t="shared" ref="X17:Z19" si="0">X18</f>
        <v>1</v>
      </c>
      <c r="Y17" s="334">
        <f t="shared" si="0"/>
        <v>1</v>
      </c>
      <c r="Z17" s="335">
        <f t="shared" si="0"/>
        <v>1</v>
      </c>
      <c r="AA17" s="8"/>
      <c r="AB17" s="3"/>
    </row>
    <row r="18" spans="1:28" ht="15" customHeight="1" x14ac:dyDescent="0.2">
      <c r="A18" s="21"/>
      <c r="B18" s="168"/>
      <c r="C18" s="169"/>
      <c r="D18" s="196"/>
      <c r="E18" s="172"/>
      <c r="F18" s="542" t="s">
        <v>180</v>
      </c>
      <c r="G18" s="542"/>
      <c r="H18" s="542"/>
      <c r="I18" s="543"/>
      <c r="J18" s="543"/>
      <c r="K18" s="543"/>
      <c r="L18" s="543"/>
      <c r="M18" s="543"/>
      <c r="N18" s="544"/>
      <c r="O18" s="27">
        <v>1</v>
      </c>
      <c r="P18" s="26">
        <v>2</v>
      </c>
      <c r="Q18" s="170" t="s">
        <v>179</v>
      </c>
      <c r="R18" s="24" t="s">
        <v>176</v>
      </c>
      <c r="S18" s="25" t="s">
        <v>36</v>
      </c>
      <c r="T18" s="24" t="s">
        <v>35</v>
      </c>
      <c r="U18" s="23" t="s">
        <v>34</v>
      </c>
      <c r="V18" s="22" t="s">
        <v>31</v>
      </c>
      <c r="W18" s="171"/>
      <c r="X18" s="336">
        <f t="shared" si="0"/>
        <v>1</v>
      </c>
      <c r="Y18" s="336">
        <f t="shared" si="0"/>
        <v>1</v>
      </c>
      <c r="Z18" s="337">
        <f t="shared" si="0"/>
        <v>1</v>
      </c>
      <c r="AA18" s="8"/>
      <c r="AB18" s="3"/>
    </row>
    <row r="19" spans="1:28" ht="15" customHeight="1" x14ac:dyDescent="0.2">
      <c r="A19" s="21"/>
      <c r="B19" s="168"/>
      <c r="C19" s="169"/>
      <c r="D19" s="196"/>
      <c r="E19" s="173"/>
      <c r="F19" s="174"/>
      <c r="G19" s="175"/>
      <c r="H19" s="16"/>
      <c r="I19" s="542" t="s">
        <v>215</v>
      </c>
      <c r="J19" s="543"/>
      <c r="K19" s="543"/>
      <c r="L19" s="543"/>
      <c r="M19" s="543"/>
      <c r="N19" s="544"/>
      <c r="O19" s="27">
        <v>1</v>
      </c>
      <c r="P19" s="26">
        <v>2</v>
      </c>
      <c r="Q19" s="170" t="s">
        <v>214</v>
      </c>
      <c r="R19" s="24" t="s">
        <v>176</v>
      </c>
      <c r="S19" s="25" t="s">
        <v>36</v>
      </c>
      <c r="T19" s="24" t="s">
        <v>35</v>
      </c>
      <c r="U19" s="23" t="s">
        <v>213</v>
      </c>
      <c r="V19" s="22" t="s">
        <v>31</v>
      </c>
      <c r="W19" s="171"/>
      <c r="X19" s="336">
        <f t="shared" si="0"/>
        <v>1</v>
      </c>
      <c r="Y19" s="336">
        <f t="shared" si="0"/>
        <v>1</v>
      </c>
      <c r="Z19" s="337">
        <f t="shared" si="0"/>
        <v>1</v>
      </c>
      <c r="AA19" s="8"/>
      <c r="AB19" s="3"/>
    </row>
    <row r="20" spans="1:28" ht="29.25" customHeight="1" x14ac:dyDescent="0.2">
      <c r="A20" s="21"/>
      <c r="B20" s="168"/>
      <c r="C20" s="169"/>
      <c r="D20" s="196"/>
      <c r="E20" s="176"/>
      <c r="F20" s="123"/>
      <c r="G20" s="177"/>
      <c r="H20" s="36"/>
      <c r="I20" s="35"/>
      <c r="J20" s="545" t="s">
        <v>188</v>
      </c>
      <c r="K20" s="545"/>
      <c r="L20" s="545"/>
      <c r="M20" s="545"/>
      <c r="N20" s="546"/>
      <c r="O20" s="14">
        <v>1</v>
      </c>
      <c r="P20" s="13">
        <v>2</v>
      </c>
      <c r="Q20" s="170" t="s">
        <v>214</v>
      </c>
      <c r="R20" s="10" t="s">
        <v>176</v>
      </c>
      <c r="S20" s="11" t="s">
        <v>36</v>
      </c>
      <c r="T20" s="10" t="s">
        <v>35</v>
      </c>
      <c r="U20" s="9" t="s">
        <v>213</v>
      </c>
      <c r="V20" s="154" t="s">
        <v>187</v>
      </c>
      <c r="W20" s="171"/>
      <c r="X20" s="282">
        <v>1</v>
      </c>
      <c r="Y20" s="282">
        <v>1</v>
      </c>
      <c r="Z20" s="283">
        <v>1</v>
      </c>
      <c r="AA20" s="8"/>
      <c r="AB20" s="3"/>
    </row>
    <row r="21" spans="1:28" ht="51" customHeight="1" x14ac:dyDescent="0.2">
      <c r="A21" s="21"/>
      <c r="B21" s="168"/>
      <c r="C21" s="169"/>
      <c r="D21" s="196"/>
      <c r="E21" s="549" t="s">
        <v>212</v>
      </c>
      <c r="F21" s="550"/>
      <c r="G21" s="550"/>
      <c r="H21" s="550"/>
      <c r="I21" s="550"/>
      <c r="J21" s="552"/>
      <c r="K21" s="552"/>
      <c r="L21" s="552"/>
      <c r="M21" s="552"/>
      <c r="N21" s="553"/>
      <c r="O21" s="90">
        <v>1</v>
      </c>
      <c r="P21" s="91">
        <v>4</v>
      </c>
      <c r="Q21" s="183" t="s">
        <v>31</v>
      </c>
      <c r="R21" s="111" t="s">
        <v>31</v>
      </c>
      <c r="S21" s="112" t="s">
        <v>31</v>
      </c>
      <c r="T21" s="111" t="s">
        <v>31</v>
      </c>
      <c r="U21" s="113" t="s">
        <v>31</v>
      </c>
      <c r="V21" s="93" t="s">
        <v>31</v>
      </c>
      <c r="W21" s="184"/>
      <c r="X21" s="338">
        <f t="shared" ref="X21:Z23" si="1">X22</f>
        <v>2</v>
      </c>
      <c r="Y21" s="338">
        <f t="shared" si="1"/>
        <v>2</v>
      </c>
      <c r="Z21" s="339">
        <f t="shared" si="1"/>
        <v>2</v>
      </c>
      <c r="AA21" s="8"/>
      <c r="AB21" s="3"/>
    </row>
    <row r="22" spans="1:28" ht="43.5" customHeight="1" x14ac:dyDescent="0.2">
      <c r="A22" s="21"/>
      <c r="B22" s="168"/>
      <c r="C22" s="169"/>
      <c r="D22" s="196"/>
      <c r="E22" s="172"/>
      <c r="F22" s="542" t="s">
        <v>193</v>
      </c>
      <c r="G22" s="542"/>
      <c r="H22" s="543"/>
      <c r="I22" s="543"/>
      <c r="J22" s="543"/>
      <c r="K22" s="543"/>
      <c r="L22" s="543"/>
      <c r="M22" s="543"/>
      <c r="N22" s="544"/>
      <c r="O22" s="27">
        <v>1</v>
      </c>
      <c r="P22" s="26">
        <v>4</v>
      </c>
      <c r="Q22" s="170" t="s">
        <v>192</v>
      </c>
      <c r="R22" s="24" t="s">
        <v>185</v>
      </c>
      <c r="S22" s="25" t="s">
        <v>36</v>
      </c>
      <c r="T22" s="24" t="s">
        <v>35</v>
      </c>
      <c r="U22" s="23" t="s">
        <v>34</v>
      </c>
      <c r="V22" s="22" t="s">
        <v>31</v>
      </c>
      <c r="W22" s="171"/>
      <c r="X22" s="336">
        <f t="shared" si="1"/>
        <v>2</v>
      </c>
      <c r="Y22" s="336">
        <f t="shared" si="1"/>
        <v>2</v>
      </c>
      <c r="Z22" s="337">
        <f t="shared" si="1"/>
        <v>2</v>
      </c>
      <c r="AA22" s="8"/>
      <c r="AB22" s="3"/>
    </row>
    <row r="23" spans="1:28" ht="29.25" customHeight="1" x14ac:dyDescent="0.2">
      <c r="A23" s="21"/>
      <c r="B23" s="168"/>
      <c r="C23" s="169"/>
      <c r="D23" s="196"/>
      <c r="E23" s="173"/>
      <c r="F23" s="174"/>
      <c r="G23" s="175"/>
      <c r="H23" s="542" t="s">
        <v>211</v>
      </c>
      <c r="I23" s="543"/>
      <c r="J23" s="543"/>
      <c r="K23" s="543"/>
      <c r="L23" s="543"/>
      <c r="M23" s="543"/>
      <c r="N23" s="544"/>
      <c r="O23" s="27">
        <v>1</v>
      </c>
      <c r="P23" s="26">
        <v>4</v>
      </c>
      <c r="Q23" s="170" t="s">
        <v>210</v>
      </c>
      <c r="R23" s="24" t="s">
        <v>185</v>
      </c>
      <c r="S23" s="25" t="s">
        <v>36</v>
      </c>
      <c r="T23" s="24" t="s">
        <v>39</v>
      </c>
      <c r="U23" s="23" t="s">
        <v>34</v>
      </c>
      <c r="V23" s="22" t="s">
        <v>31</v>
      </c>
      <c r="W23" s="171"/>
      <c r="X23" s="336">
        <f t="shared" si="1"/>
        <v>2</v>
      </c>
      <c r="Y23" s="336">
        <f t="shared" si="1"/>
        <v>2</v>
      </c>
      <c r="Z23" s="337">
        <f t="shared" si="1"/>
        <v>2</v>
      </c>
      <c r="AA23" s="8"/>
      <c r="AB23" s="3"/>
    </row>
    <row r="24" spans="1:28" ht="15" customHeight="1" x14ac:dyDescent="0.2">
      <c r="A24" s="21"/>
      <c r="B24" s="168"/>
      <c r="C24" s="169"/>
      <c r="D24" s="196"/>
      <c r="E24" s="173"/>
      <c r="F24" s="122"/>
      <c r="G24" s="178"/>
      <c r="H24" s="16"/>
      <c r="I24" s="542" t="s">
        <v>209</v>
      </c>
      <c r="J24" s="543"/>
      <c r="K24" s="543"/>
      <c r="L24" s="543"/>
      <c r="M24" s="543"/>
      <c r="N24" s="544"/>
      <c r="O24" s="27">
        <v>1</v>
      </c>
      <c r="P24" s="26">
        <v>4</v>
      </c>
      <c r="Q24" s="170" t="s">
        <v>208</v>
      </c>
      <c r="R24" s="24" t="s">
        <v>185</v>
      </c>
      <c r="S24" s="25" t="s">
        <v>36</v>
      </c>
      <c r="T24" s="24" t="s">
        <v>39</v>
      </c>
      <c r="U24" s="23" t="s">
        <v>207</v>
      </c>
      <c r="V24" s="22" t="s">
        <v>31</v>
      </c>
      <c r="W24" s="171"/>
      <c r="X24" s="336">
        <f>X25+X26</f>
        <v>2</v>
      </c>
      <c r="Y24" s="336">
        <f>Y25+Y26</f>
        <v>2</v>
      </c>
      <c r="Z24" s="337">
        <f>Z25+Z26</f>
        <v>2</v>
      </c>
      <c r="AA24" s="8"/>
      <c r="AB24" s="3"/>
    </row>
    <row r="25" spans="1:28" ht="29.25" customHeight="1" x14ac:dyDescent="0.2">
      <c r="A25" s="21"/>
      <c r="B25" s="168"/>
      <c r="C25" s="169"/>
      <c r="D25" s="196"/>
      <c r="E25" s="173"/>
      <c r="F25" s="122"/>
      <c r="G25" s="178"/>
      <c r="H25" s="17"/>
      <c r="I25" s="16"/>
      <c r="J25" s="538" t="s">
        <v>188</v>
      </c>
      <c r="K25" s="538"/>
      <c r="L25" s="538"/>
      <c r="M25" s="538"/>
      <c r="N25" s="539"/>
      <c r="O25" s="27">
        <v>1</v>
      </c>
      <c r="P25" s="26">
        <v>4</v>
      </c>
      <c r="Q25" s="170" t="s">
        <v>208</v>
      </c>
      <c r="R25" s="24" t="s">
        <v>185</v>
      </c>
      <c r="S25" s="25" t="s">
        <v>36</v>
      </c>
      <c r="T25" s="24" t="s">
        <v>39</v>
      </c>
      <c r="U25" s="23" t="s">
        <v>207</v>
      </c>
      <c r="V25" s="22" t="s">
        <v>187</v>
      </c>
      <c r="W25" s="171"/>
      <c r="X25" s="284">
        <v>1</v>
      </c>
      <c r="Y25" s="284">
        <v>1</v>
      </c>
      <c r="Z25" s="285">
        <v>1</v>
      </c>
      <c r="AA25" s="8"/>
      <c r="AB25" s="3"/>
    </row>
    <row r="26" spans="1:28" ht="29.25" customHeight="1" x14ac:dyDescent="0.2">
      <c r="A26" s="21"/>
      <c r="B26" s="168"/>
      <c r="C26" s="169"/>
      <c r="D26" s="196"/>
      <c r="E26" s="176"/>
      <c r="F26" s="123"/>
      <c r="G26" s="177"/>
      <c r="H26" s="36"/>
      <c r="I26" s="36"/>
      <c r="J26" s="545" t="s">
        <v>94</v>
      </c>
      <c r="K26" s="545"/>
      <c r="L26" s="545"/>
      <c r="M26" s="545"/>
      <c r="N26" s="546"/>
      <c r="O26" s="14">
        <v>1</v>
      </c>
      <c r="P26" s="13">
        <v>4</v>
      </c>
      <c r="Q26" s="170" t="s">
        <v>208</v>
      </c>
      <c r="R26" s="10" t="s">
        <v>185</v>
      </c>
      <c r="S26" s="11" t="s">
        <v>36</v>
      </c>
      <c r="T26" s="10" t="s">
        <v>39</v>
      </c>
      <c r="U26" s="9" t="s">
        <v>207</v>
      </c>
      <c r="V26" s="154" t="s">
        <v>89</v>
      </c>
      <c r="W26" s="171"/>
      <c r="X26" s="282">
        <v>1</v>
      </c>
      <c r="Y26" s="282">
        <v>1</v>
      </c>
      <c r="Z26" s="283">
        <v>1</v>
      </c>
      <c r="AA26" s="8"/>
      <c r="AB26" s="3"/>
    </row>
    <row r="27" spans="1:28" ht="15" customHeight="1" x14ac:dyDescent="0.2">
      <c r="A27" s="21"/>
      <c r="B27" s="168"/>
      <c r="C27" s="169"/>
      <c r="D27" s="196"/>
      <c r="E27" s="549" t="s">
        <v>206</v>
      </c>
      <c r="F27" s="550"/>
      <c r="G27" s="550"/>
      <c r="H27" s="550"/>
      <c r="I27" s="550"/>
      <c r="J27" s="552"/>
      <c r="K27" s="552"/>
      <c r="L27" s="552"/>
      <c r="M27" s="552"/>
      <c r="N27" s="553"/>
      <c r="O27" s="90">
        <v>1</v>
      </c>
      <c r="P27" s="91">
        <v>13</v>
      </c>
      <c r="Q27" s="183" t="s">
        <v>31</v>
      </c>
      <c r="R27" s="111" t="s">
        <v>31</v>
      </c>
      <c r="S27" s="112" t="s">
        <v>31</v>
      </c>
      <c r="T27" s="111" t="s">
        <v>31</v>
      </c>
      <c r="U27" s="113" t="s">
        <v>31</v>
      </c>
      <c r="V27" s="93" t="s">
        <v>31</v>
      </c>
      <c r="W27" s="184"/>
      <c r="X27" s="338">
        <f>X28</f>
        <v>4</v>
      </c>
      <c r="Y27" s="338">
        <f>Y28</f>
        <v>4</v>
      </c>
      <c r="Z27" s="339">
        <f>Z28</f>
        <v>4</v>
      </c>
      <c r="AA27" s="8"/>
      <c r="AB27" s="3"/>
    </row>
    <row r="28" spans="1:28" ht="15" customHeight="1" x14ac:dyDescent="0.2">
      <c r="A28" s="21"/>
      <c r="B28" s="168"/>
      <c r="C28" s="169"/>
      <c r="D28" s="196"/>
      <c r="E28" s="172"/>
      <c r="F28" s="542" t="s">
        <v>180</v>
      </c>
      <c r="G28" s="542"/>
      <c r="H28" s="542"/>
      <c r="I28" s="543"/>
      <c r="J28" s="543"/>
      <c r="K28" s="543"/>
      <c r="L28" s="543"/>
      <c r="M28" s="543"/>
      <c r="N28" s="544"/>
      <c r="O28" s="27">
        <v>1</v>
      </c>
      <c r="P28" s="26">
        <v>13</v>
      </c>
      <c r="Q28" s="170" t="s">
        <v>179</v>
      </c>
      <c r="R28" s="24" t="s">
        <v>176</v>
      </c>
      <c r="S28" s="25" t="s">
        <v>36</v>
      </c>
      <c r="T28" s="24" t="s">
        <v>35</v>
      </c>
      <c r="U28" s="23" t="s">
        <v>34</v>
      </c>
      <c r="V28" s="22" t="s">
        <v>31</v>
      </c>
      <c r="W28" s="171"/>
      <c r="X28" s="336">
        <f>X29+X31</f>
        <v>4</v>
      </c>
      <c r="Y28" s="336">
        <f>Y29+Y31</f>
        <v>4</v>
      </c>
      <c r="Z28" s="337">
        <f>Z29+Z31</f>
        <v>4</v>
      </c>
      <c r="AA28" s="8"/>
      <c r="AB28" s="3"/>
    </row>
    <row r="29" spans="1:28" ht="15" customHeight="1" x14ac:dyDescent="0.2">
      <c r="A29" s="21"/>
      <c r="B29" s="168"/>
      <c r="C29" s="169"/>
      <c r="D29" s="196"/>
      <c r="E29" s="173"/>
      <c r="F29" s="174"/>
      <c r="G29" s="175"/>
      <c r="H29" s="16"/>
      <c r="I29" s="542" t="s">
        <v>205</v>
      </c>
      <c r="J29" s="543"/>
      <c r="K29" s="543"/>
      <c r="L29" s="543"/>
      <c r="M29" s="543"/>
      <c r="N29" s="544"/>
      <c r="O29" s="27">
        <v>1</v>
      </c>
      <c r="P29" s="26">
        <v>13</v>
      </c>
      <c r="Q29" s="170" t="s">
        <v>204</v>
      </c>
      <c r="R29" s="24" t="s">
        <v>176</v>
      </c>
      <c r="S29" s="25" t="s">
        <v>36</v>
      </c>
      <c r="T29" s="24" t="s">
        <v>35</v>
      </c>
      <c r="U29" s="23" t="s">
        <v>203</v>
      </c>
      <c r="V29" s="22" t="s">
        <v>31</v>
      </c>
      <c r="W29" s="171"/>
      <c r="X29" s="336">
        <f>X30</f>
        <v>1</v>
      </c>
      <c r="Y29" s="336">
        <f>Y30</f>
        <v>1</v>
      </c>
      <c r="Z29" s="337">
        <f>Z30</f>
        <v>1</v>
      </c>
      <c r="AA29" s="8"/>
      <c r="AB29" s="3"/>
    </row>
    <row r="30" spans="1:28" ht="15" customHeight="1" x14ac:dyDescent="0.2">
      <c r="A30" s="21"/>
      <c r="B30" s="168"/>
      <c r="C30" s="169"/>
      <c r="D30" s="196"/>
      <c r="E30" s="173"/>
      <c r="F30" s="122"/>
      <c r="G30" s="178"/>
      <c r="H30" s="17"/>
      <c r="I30" s="35"/>
      <c r="J30" s="545" t="s">
        <v>199</v>
      </c>
      <c r="K30" s="545"/>
      <c r="L30" s="545"/>
      <c r="M30" s="545"/>
      <c r="N30" s="546"/>
      <c r="O30" s="14">
        <v>1</v>
      </c>
      <c r="P30" s="13">
        <v>13</v>
      </c>
      <c r="Q30" s="170" t="s">
        <v>204</v>
      </c>
      <c r="R30" s="10" t="s">
        <v>176</v>
      </c>
      <c r="S30" s="11" t="s">
        <v>36</v>
      </c>
      <c r="T30" s="10" t="s">
        <v>35</v>
      </c>
      <c r="U30" s="9" t="s">
        <v>203</v>
      </c>
      <c r="V30" s="154" t="s">
        <v>196</v>
      </c>
      <c r="W30" s="171"/>
      <c r="X30" s="282">
        <v>1</v>
      </c>
      <c r="Y30" s="282">
        <v>1</v>
      </c>
      <c r="Z30" s="283">
        <v>1</v>
      </c>
      <c r="AA30" s="8"/>
      <c r="AB30" s="3"/>
    </row>
    <row r="31" spans="1:28" ht="15" customHeight="1" x14ac:dyDescent="0.2">
      <c r="A31" s="21"/>
      <c r="B31" s="168"/>
      <c r="C31" s="169"/>
      <c r="D31" s="196"/>
      <c r="E31" s="173"/>
      <c r="F31" s="122"/>
      <c r="G31" s="178"/>
      <c r="H31" s="17"/>
      <c r="I31" s="542" t="s">
        <v>202</v>
      </c>
      <c r="J31" s="547"/>
      <c r="K31" s="547"/>
      <c r="L31" s="547"/>
      <c r="M31" s="547"/>
      <c r="N31" s="548"/>
      <c r="O31" s="41">
        <v>1</v>
      </c>
      <c r="P31" s="40">
        <v>13</v>
      </c>
      <c r="Q31" s="170" t="s">
        <v>198</v>
      </c>
      <c r="R31" s="114" t="s">
        <v>176</v>
      </c>
      <c r="S31" s="115" t="s">
        <v>36</v>
      </c>
      <c r="T31" s="114" t="s">
        <v>35</v>
      </c>
      <c r="U31" s="116" t="s">
        <v>197</v>
      </c>
      <c r="V31" s="39" t="s">
        <v>31</v>
      </c>
      <c r="W31" s="171"/>
      <c r="X31" s="340">
        <f>X32+X33+X34</f>
        <v>3</v>
      </c>
      <c r="Y31" s="340">
        <f>Y32+Y33+Y34</f>
        <v>3</v>
      </c>
      <c r="Z31" s="341">
        <f>Z32+Z33+Z34</f>
        <v>3</v>
      </c>
      <c r="AA31" s="8"/>
      <c r="AB31" s="3"/>
    </row>
    <row r="32" spans="1:28" ht="29.25" customHeight="1" x14ac:dyDescent="0.2">
      <c r="A32" s="21"/>
      <c r="B32" s="168"/>
      <c r="C32" s="169"/>
      <c r="D32" s="196"/>
      <c r="E32" s="173"/>
      <c r="F32" s="122"/>
      <c r="G32" s="178"/>
      <c r="H32" s="17"/>
      <c r="I32" s="16"/>
      <c r="J32" s="538" t="s">
        <v>94</v>
      </c>
      <c r="K32" s="538"/>
      <c r="L32" s="538"/>
      <c r="M32" s="538"/>
      <c r="N32" s="539"/>
      <c r="O32" s="27">
        <v>1</v>
      </c>
      <c r="P32" s="26">
        <v>13</v>
      </c>
      <c r="Q32" s="170" t="s">
        <v>198</v>
      </c>
      <c r="R32" s="24" t="s">
        <v>176</v>
      </c>
      <c r="S32" s="25" t="s">
        <v>36</v>
      </c>
      <c r="T32" s="24" t="s">
        <v>35</v>
      </c>
      <c r="U32" s="23" t="s">
        <v>197</v>
      </c>
      <c r="V32" s="22" t="s">
        <v>89</v>
      </c>
      <c r="W32" s="171"/>
      <c r="X32" s="284">
        <v>1</v>
      </c>
      <c r="Y32" s="284">
        <v>1</v>
      </c>
      <c r="Z32" s="285">
        <v>1</v>
      </c>
      <c r="AA32" s="8"/>
      <c r="AB32" s="3"/>
    </row>
    <row r="33" spans="1:28" ht="15" customHeight="1" x14ac:dyDescent="0.2">
      <c r="A33" s="21"/>
      <c r="B33" s="168"/>
      <c r="C33" s="169"/>
      <c r="D33" s="196"/>
      <c r="E33" s="173"/>
      <c r="F33" s="122"/>
      <c r="G33" s="178"/>
      <c r="H33" s="17"/>
      <c r="I33" s="17"/>
      <c r="J33" s="538" t="s">
        <v>201</v>
      </c>
      <c r="K33" s="538"/>
      <c r="L33" s="538"/>
      <c r="M33" s="538"/>
      <c r="N33" s="539"/>
      <c r="O33" s="27">
        <v>1</v>
      </c>
      <c r="P33" s="26">
        <v>13</v>
      </c>
      <c r="Q33" s="170" t="s">
        <v>198</v>
      </c>
      <c r="R33" s="24" t="s">
        <v>176</v>
      </c>
      <c r="S33" s="25" t="s">
        <v>36</v>
      </c>
      <c r="T33" s="24" t="s">
        <v>35</v>
      </c>
      <c r="U33" s="23" t="s">
        <v>197</v>
      </c>
      <c r="V33" s="22" t="s">
        <v>200</v>
      </c>
      <c r="W33" s="171"/>
      <c r="X33" s="284">
        <v>1</v>
      </c>
      <c r="Y33" s="284">
        <v>1</v>
      </c>
      <c r="Z33" s="285">
        <v>1</v>
      </c>
      <c r="AA33" s="8"/>
      <c r="AB33" s="3"/>
    </row>
    <row r="34" spans="1:28" ht="15" customHeight="1" x14ac:dyDescent="0.2">
      <c r="A34" s="21"/>
      <c r="B34" s="168"/>
      <c r="C34" s="169"/>
      <c r="D34" s="197"/>
      <c r="E34" s="176"/>
      <c r="F34" s="123"/>
      <c r="G34" s="177"/>
      <c r="H34" s="36"/>
      <c r="I34" s="36"/>
      <c r="J34" s="545" t="s">
        <v>199</v>
      </c>
      <c r="K34" s="545"/>
      <c r="L34" s="545"/>
      <c r="M34" s="545"/>
      <c r="N34" s="546"/>
      <c r="O34" s="14">
        <v>1</v>
      </c>
      <c r="P34" s="13">
        <v>13</v>
      </c>
      <c r="Q34" s="170" t="s">
        <v>198</v>
      </c>
      <c r="R34" s="10" t="s">
        <v>176</v>
      </c>
      <c r="S34" s="11" t="s">
        <v>36</v>
      </c>
      <c r="T34" s="10" t="s">
        <v>35</v>
      </c>
      <c r="U34" s="9" t="s">
        <v>197</v>
      </c>
      <c r="V34" s="154" t="s">
        <v>196</v>
      </c>
      <c r="W34" s="171"/>
      <c r="X34" s="282">
        <v>1</v>
      </c>
      <c r="Y34" s="282">
        <v>1</v>
      </c>
      <c r="Z34" s="283">
        <v>1</v>
      </c>
      <c r="AA34" s="8"/>
      <c r="AB34" s="3"/>
    </row>
    <row r="35" spans="1:28" ht="15" customHeight="1" x14ac:dyDescent="0.2">
      <c r="A35" s="21"/>
      <c r="B35" s="168"/>
      <c r="C35" s="169"/>
      <c r="D35" s="561" t="s">
        <v>195</v>
      </c>
      <c r="E35" s="536"/>
      <c r="F35" s="536"/>
      <c r="G35" s="536"/>
      <c r="H35" s="536"/>
      <c r="I35" s="536"/>
      <c r="J35" s="540"/>
      <c r="K35" s="540"/>
      <c r="L35" s="540"/>
      <c r="M35" s="540"/>
      <c r="N35" s="541"/>
      <c r="O35" s="33">
        <v>2</v>
      </c>
      <c r="P35" s="32" t="s">
        <v>31</v>
      </c>
      <c r="Q35" s="170" t="s">
        <v>31</v>
      </c>
      <c r="R35" s="117" t="s">
        <v>31</v>
      </c>
      <c r="S35" s="118" t="s">
        <v>31</v>
      </c>
      <c r="T35" s="117" t="s">
        <v>31</v>
      </c>
      <c r="U35" s="119" t="s">
        <v>31</v>
      </c>
      <c r="V35" s="31" t="s">
        <v>31</v>
      </c>
      <c r="W35" s="171"/>
      <c r="X35" s="342">
        <f t="shared" ref="X35:Z38" si="2">X36</f>
        <v>2</v>
      </c>
      <c r="Y35" s="342">
        <f t="shared" si="2"/>
        <v>2</v>
      </c>
      <c r="Z35" s="343">
        <f t="shared" si="2"/>
        <v>2</v>
      </c>
      <c r="AA35" s="8"/>
      <c r="AB35" s="3"/>
    </row>
    <row r="36" spans="1:28" ht="15" customHeight="1" x14ac:dyDescent="0.2">
      <c r="A36" s="21"/>
      <c r="B36" s="168"/>
      <c r="C36" s="169"/>
      <c r="D36" s="196"/>
      <c r="E36" s="549" t="s">
        <v>194</v>
      </c>
      <c r="F36" s="550"/>
      <c r="G36" s="550"/>
      <c r="H36" s="550"/>
      <c r="I36" s="550"/>
      <c r="J36" s="550"/>
      <c r="K36" s="550"/>
      <c r="L36" s="550"/>
      <c r="M36" s="550"/>
      <c r="N36" s="551"/>
      <c r="O36" s="95">
        <v>2</v>
      </c>
      <c r="P36" s="96">
        <v>3</v>
      </c>
      <c r="Q36" s="183" t="s">
        <v>31</v>
      </c>
      <c r="R36" s="97" t="s">
        <v>31</v>
      </c>
      <c r="S36" s="98" t="s">
        <v>31</v>
      </c>
      <c r="T36" s="97" t="s">
        <v>31</v>
      </c>
      <c r="U36" s="99" t="s">
        <v>31</v>
      </c>
      <c r="V36" s="100" t="s">
        <v>31</v>
      </c>
      <c r="W36" s="184"/>
      <c r="X36" s="334">
        <f t="shared" si="2"/>
        <v>2</v>
      </c>
      <c r="Y36" s="334">
        <f t="shared" si="2"/>
        <v>2</v>
      </c>
      <c r="Z36" s="335">
        <f t="shared" si="2"/>
        <v>2</v>
      </c>
      <c r="AA36" s="8"/>
      <c r="AB36" s="3"/>
    </row>
    <row r="37" spans="1:28" ht="43.5" customHeight="1" x14ac:dyDescent="0.2">
      <c r="A37" s="21"/>
      <c r="B37" s="168"/>
      <c r="C37" s="169"/>
      <c r="D37" s="196"/>
      <c r="E37" s="172"/>
      <c r="F37" s="542" t="s">
        <v>193</v>
      </c>
      <c r="G37" s="542"/>
      <c r="H37" s="543"/>
      <c r="I37" s="543"/>
      <c r="J37" s="543"/>
      <c r="K37" s="543"/>
      <c r="L37" s="543"/>
      <c r="M37" s="543"/>
      <c r="N37" s="544"/>
      <c r="O37" s="27">
        <v>2</v>
      </c>
      <c r="P37" s="26">
        <v>3</v>
      </c>
      <c r="Q37" s="170" t="s">
        <v>192</v>
      </c>
      <c r="R37" s="24" t="s">
        <v>185</v>
      </c>
      <c r="S37" s="25" t="s">
        <v>36</v>
      </c>
      <c r="T37" s="24" t="s">
        <v>35</v>
      </c>
      <c r="U37" s="23" t="s">
        <v>34</v>
      </c>
      <c r="V37" s="22" t="s">
        <v>31</v>
      </c>
      <c r="W37" s="171"/>
      <c r="X37" s="336">
        <f t="shared" si="2"/>
        <v>2</v>
      </c>
      <c r="Y37" s="336">
        <f t="shared" si="2"/>
        <v>2</v>
      </c>
      <c r="Z37" s="337">
        <f t="shared" si="2"/>
        <v>2</v>
      </c>
      <c r="AA37" s="8"/>
      <c r="AB37" s="3"/>
    </row>
    <row r="38" spans="1:28" ht="29.25" customHeight="1" x14ac:dyDescent="0.2">
      <c r="A38" s="21"/>
      <c r="B38" s="168"/>
      <c r="C38" s="169"/>
      <c r="D38" s="196"/>
      <c r="E38" s="173"/>
      <c r="F38" s="174"/>
      <c r="G38" s="175"/>
      <c r="H38" s="542" t="s">
        <v>191</v>
      </c>
      <c r="I38" s="543"/>
      <c r="J38" s="543"/>
      <c r="K38" s="543"/>
      <c r="L38" s="543"/>
      <c r="M38" s="543"/>
      <c r="N38" s="544"/>
      <c r="O38" s="27">
        <v>2</v>
      </c>
      <c r="P38" s="26">
        <v>3</v>
      </c>
      <c r="Q38" s="170" t="s">
        <v>190</v>
      </c>
      <c r="R38" s="24" t="s">
        <v>185</v>
      </c>
      <c r="S38" s="25" t="s">
        <v>36</v>
      </c>
      <c r="T38" s="24" t="s">
        <v>184</v>
      </c>
      <c r="U38" s="23" t="s">
        <v>34</v>
      </c>
      <c r="V38" s="22" t="s">
        <v>31</v>
      </c>
      <c r="W38" s="171"/>
      <c r="X38" s="336">
        <f t="shared" si="2"/>
        <v>2</v>
      </c>
      <c r="Y38" s="336">
        <f t="shared" si="2"/>
        <v>2</v>
      </c>
      <c r="Z38" s="337">
        <f t="shared" si="2"/>
        <v>2</v>
      </c>
      <c r="AA38" s="8"/>
      <c r="AB38" s="3"/>
    </row>
    <row r="39" spans="1:28" ht="29.25" customHeight="1" x14ac:dyDescent="0.2">
      <c r="A39" s="21"/>
      <c r="B39" s="168"/>
      <c r="C39" s="169"/>
      <c r="D39" s="196"/>
      <c r="E39" s="173"/>
      <c r="F39" s="122"/>
      <c r="G39" s="178"/>
      <c r="H39" s="16"/>
      <c r="I39" s="542" t="s">
        <v>189</v>
      </c>
      <c r="J39" s="543"/>
      <c r="K39" s="543"/>
      <c r="L39" s="543"/>
      <c r="M39" s="543"/>
      <c r="N39" s="544"/>
      <c r="O39" s="27">
        <v>2</v>
      </c>
      <c r="P39" s="26">
        <v>3</v>
      </c>
      <c r="Q39" s="170" t="s">
        <v>186</v>
      </c>
      <c r="R39" s="24" t="s">
        <v>185</v>
      </c>
      <c r="S39" s="25" t="s">
        <v>36</v>
      </c>
      <c r="T39" s="24" t="s">
        <v>184</v>
      </c>
      <c r="U39" s="23" t="s">
        <v>183</v>
      </c>
      <c r="V39" s="22" t="s">
        <v>31</v>
      </c>
      <c r="W39" s="171"/>
      <c r="X39" s="336">
        <f>X41+X40</f>
        <v>2</v>
      </c>
      <c r="Y39" s="336">
        <f>Y41+Y40</f>
        <v>2</v>
      </c>
      <c r="Z39" s="337">
        <f>Z41+Z40</f>
        <v>2</v>
      </c>
      <c r="AA39" s="8"/>
      <c r="AB39" s="3"/>
    </row>
    <row r="40" spans="1:28" ht="29.25" customHeight="1" x14ac:dyDescent="0.2">
      <c r="A40" s="21"/>
      <c r="B40" s="168"/>
      <c r="C40" s="169"/>
      <c r="D40" s="196"/>
      <c r="E40" s="173"/>
      <c r="F40" s="122"/>
      <c r="G40" s="178"/>
      <c r="H40" s="17"/>
      <c r="I40" s="16"/>
      <c r="J40" s="538" t="s">
        <v>188</v>
      </c>
      <c r="K40" s="538"/>
      <c r="L40" s="538"/>
      <c r="M40" s="538"/>
      <c r="N40" s="539"/>
      <c r="O40" s="27">
        <v>2</v>
      </c>
      <c r="P40" s="26">
        <v>3</v>
      </c>
      <c r="Q40" s="170" t="s">
        <v>186</v>
      </c>
      <c r="R40" s="24" t="s">
        <v>185</v>
      </c>
      <c r="S40" s="25" t="s">
        <v>36</v>
      </c>
      <c r="T40" s="24" t="s">
        <v>184</v>
      </c>
      <c r="U40" s="23" t="s">
        <v>183</v>
      </c>
      <c r="V40" s="22" t="s">
        <v>187</v>
      </c>
      <c r="W40" s="171"/>
      <c r="X40" s="284">
        <v>1</v>
      </c>
      <c r="Y40" s="284">
        <v>1</v>
      </c>
      <c r="Z40" s="285">
        <v>1</v>
      </c>
      <c r="AA40" s="8"/>
      <c r="AB40" s="3"/>
    </row>
    <row r="41" spans="1:28" ht="29.25" customHeight="1" x14ac:dyDescent="0.2">
      <c r="A41" s="21"/>
      <c r="B41" s="168"/>
      <c r="C41" s="169"/>
      <c r="D41" s="197"/>
      <c r="E41" s="176"/>
      <c r="F41" s="123"/>
      <c r="G41" s="177"/>
      <c r="H41" s="36"/>
      <c r="I41" s="36"/>
      <c r="J41" s="545" t="s">
        <v>94</v>
      </c>
      <c r="K41" s="545"/>
      <c r="L41" s="545"/>
      <c r="M41" s="545"/>
      <c r="N41" s="546"/>
      <c r="O41" s="14">
        <v>2</v>
      </c>
      <c r="P41" s="13">
        <v>3</v>
      </c>
      <c r="Q41" s="170" t="s">
        <v>186</v>
      </c>
      <c r="R41" s="10" t="s">
        <v>185</v>
      </c>
      <c r="S41" s="11" t="s">
        <v>36</v>
      </c>
      <c r="T41" s="10" t="s">
        <v>184</v>
      </c>
      <c r="U41" s="9" t="s">
        <v>183</v>
      </c>
      <c r="V41" s="154" t="s">
        <v>89</v>
      </c>
      <c r="W41" s="171"/>
      <c r="X41" s="282">
        <v>1</v>
      </c>
      <c r="Y41" s="282">
        <v>1</v>
      </c>
      <c r="Z41" s="283">
        <v>1</v>
      </c>
      <c r="AA41" s="8"/>
      <c r="AB41" s="3"/>
    </row>
    <row r="42" spans="1:28" ht="29.25" customHeight="1" x14ac:dyDescent="0.2">
      <c r="A42" s="21"/>
      <c r="B42" s="168"/>
      <c r="C42" s="169"/>
      <c r="D42" s="561" t="s">
        <v>182</v>
      </c>
      <c r="E42" s="536"/>
      <c r="F42" s="536"/>
      <c r="G42" s="536"/>
      <c r="H42" s="536"/>
      <c r="I42" s="536"/>
      <c r="J42" s="540"/>
      <c r="K42" s="540"/>
      <c r="L42" s="540"/>
      <c r="M42" s="540"/>
      <c r="N42" s="541"/>
      <c r="O42" s="33">
        <v>3</v>
      </c>
      <c r="P42" s="32" t="s">
        <v>31</v>
      </c>
      <c r="Q42" s="170" t="s">
        <v>31</v>
      </c>
      <c r="R42" s="117" t="s">
        <v>31</v>
      </c>
      <c r="S42" s="118" t="s">
        <v>31</v>
      </c>
      <c r="T42" s="117" t="s">
        <v>31</v>
      </c>
      <c r="U42" s="119" t="s">
        <v>31</v>
      </c>
      <c r="V42" s="31" t="s">
        <v>31</v>
      </c>
      <c r="W42" s="171"/>
      <c r="X42" s="342">
        <f>X43+X47+X53</f>
        <v>3</v>
      </c>
      <c r="Y42" s="342">
        <f>Y43+Y47+Y53</f>
        <v>3</v>
      </c>
      <c r="Z42" s="343">
        <f>Z43+Z47+Z53</f>
        <v>3</v>
      </c>
      <c r="AA42" s="8"/>
      <c r="AB42" s="3"/>
    </row>
    <row r="43" spans="1:28" ht="15" customHeight="1" x14ac:dyDescent="0.2">
      <c r="A43" s="21"/>
      <c r="B43" s="168"/>
      <c r="C43" s="169"/>
      <c r="D43" s="196"/>
      <c r="E43" s="549" t="s">
        <v>181</v>
      </c>
      <c r="F43" s="550"/>
      <c r="G43" s="550"/>
      <c r="H43" s="550"/>
      <c r="I43" s="550"/>
      <c r="J43" s="550"/>
      <c r="K43" s="550"/>
      <c r="L43" s="550"/>
      <c r="M43" s="550"/>
      <c r="N43" s="551"/>
      <c r="O43" s="95">
        <v>3</v>
      </c>
      <c r="P43" s="96">
        <v>4</v>
      </c>
      <c r="Q43" s="183" t="s">
        <v>31</v>
      </c>
      <c r="R43" s="97" t="s">
        <v>31</v>
      </c>
      <c r="S43" s="98" t="s">
        <v>31</v>
      </c>
      <c r="T43" s="97" t="s">
        <v>31</v>
      </c>
      <c r="U43" s="99" t="s">
        <v>31</v>
      </c>
      <c r="V43" s="100" t="s">
        <v>31</v>
      </c>
      <c r="W43" s="184"/>
      <c r="X43" s="334">
        <f t="shared" ref="X43:Z45" si="3">X44</f>
        <v>1</v>
      </c>
      <c r="Y43" s="334">
        <f t="shared" si="3"/>
        <v>1</v>
      </c>
      <c r="Z43" s="335">
        <f t="shared" si="3"/>
        <v>1</v>
      </c>
      <c r="AA43" s="8"/>
      <c r="AB43" s="3"/>
    </row>
    <row r="44" spans="1:28" ht="15" customHeight="1" x14ac:dyDescent="0.2">
      <c r="A44" s="21"/>
      <c r="B44" s="168"/>
      <c r="C44" s="169"/>
      <c r="D44" s="196"/>
      <c r="E44" s="172"/>
      <c r="F44" s="542" t="s">
        <v>180</v>
      </c>
      <c r="G44" s="542"/>
      <c r="H44" s="542"/>
      <c r="I44" s="543"/>
      <c r="J44" s="543"/>
      <c r="K44" s="543"/>
      <c r="L44" s="543"/>
      <c r="M44" s="543"/>
      <c r="N44" s="544"/>
      <c r="O44" s="27">
        <v>3</v>
      </c>
      <c r="P44" s="26">
        <v>4</v>
      </c>
      <c r="Q44" s="170" t="s">
        <v>179</v>
      </c>
      <c r="R44" s="24" t="s">
        <v>176</v>
      </c>
      <c r="S44" s="25" t="s">
        <v>36</v>
      </c>
      <c r="T44" s="24" t="s">
        <v>35</v>
      </c>
      <c r="U44" s="23" t="s">
        <v>34</v>
      </c>
      <c r="V44" s="22" t="s">
        <v>31</v>
      </c>
      <c r="W44" s="171"/>
      <c r="X44" s="336">
        <f t="shared" si="3"/>
        <v>1</v>
      </c>
      <c r="Y44" s="336">
        <f t="shared" si="3"/>
        <v>1</v>
      </c>
      <c r="Z44" s="337">
        <f t="shared" si="3"/>
        <v>1</v>
      </c>
      <c r="AA44" s="8"/>
      <c r="AB44" s="3"/>
    </row>
    <row r="45" spans="1:28" ht="86.25" customHeight="1" x14ac:dyDescent="0.2">
      <c r="A45" s="21"/>
      <c r="B45" s="168"/>
      <c r="C45" s="169"/>
      <c r="D45" s="196"/>
      <c r="E45" s="173"/>
      <c r="F45" s="174"/>
      <c r="G45" s="175"/>
      <c r="H45" s="16"/>
      <c r="I45" s="542" t="s">
        <v>178</v>
      </c>
      <c r="J45" s="543"/>
      <c r="K45" s="543"/>
      <c r="L45" s="543"/>
      <c r="M45" s="543"/>
      <c r="N45" s="544"/>
      <c r="O45" s="27">
        <v>3</v>
      </c>
      <c r="P45" s="26">
        <v>4</v>
      </c>
      <c r="Q45" s="170" t="s">
        <v>177</v>
      </c>
      <c r="R45" s="24" t="s">
        <v>176</v>
      </c>
      <c r="S45" s="25" t="s">
        <v>36</v>
      </c>
      <c r="T45" s="24" t="s">
        <v>35</v>
      </c>
      <c r="U45" s="23" t="s">
        <v>175</v>
      </c>
      <c r="V45" s="22" t="s">
        <v>31</v>
      </c>
      <c r="W45" s="171"/>
      <c r="X45" s="336">
        <f t="shared" si="3"/>
        <v>1</v>
      </c>
      <c r="Y45" s="336">
        <f t="shared" si="3"/>
        <v>1</v>
      </c>
      <c r="Z45" s="337">
        <f t="shared" si="3"/>
        <v>1</v>
      </c>
      <c r="AA45" s="8"/>
      <c r="AB45" s="3"/>
    </row>
    <row r="46" spans="1:28" ht="29.25" customHeight="1" x14ac:dyDescent="0.2">
      <c r="A46" s="21"/>
      <c r="B46" s="168"/>
      <c r="C46" s="169"/>
      <c r="D46" s="196"/>
      <c r="E46" s="176"/>
      <c r="F46" s="123"/>
      <c r="G46" s="177"/>
      <c r="H46" s="36"/>
      <c r="I46" s="35"/>
      <c r="J46" s="545" t="s">
        <v>94</v>
      </c>
      <c r="K46" s="545"/>
      <c r="L46" s="545"/>
      <c r="M46" s="545"/>
      <c r="N46" s="546"/>
      <c r="O46" s="14">
        <v>3</v>
      </c>
      <c r="P46" s="13">
        <v>4</v>
      </c>
      <c r="Q46" s="170" t="s">
        <v>177</v>
      </c>
      <c r="R46" s="10" t="s">
        <v>176</v>
      </c>
      <c r="S46" s="11" t="s">
        <v>36</v>
      </c>
      <c r="T46" s="10" t="s">
        <v>35</v>
      </c>
      <c r="U46" s="9" t="s">
        <v>175</v>
      </c>
      <c r="V46" s="154" t="s">
        <v>89</v>
      </c>
      <c r="W46" s="171"/>
      <c r="X46" s="282">
        <v>1</v>
      </c>
      <c r="Y46" s="282">
        <v>1</v>
      </c>
      <c r="Z46" s="283">
        <v>1</v>
      </c>
      <c r="AA46" s="8"/>
      <c r="AB46" s="3"/>
    </row>
    <row r="47" spans="1:28" ht="29.25" customHeight="1" x14ac:dyDescent="0.2">
      <c r="A47" s="21"/>
      <c r="B47" s="168"/>
      <c r="C47" s="169"/>
      <c r="D47" s="196"/>
      <c r="E47" s="549" t="s">
        <v>174</v>
      </c>
      <c r="F47" s="550"/>
      <c r="G47" s="550"/>
      <c r="H47" s="550"/>
      <c r="I47" s="550"/>
      <c r="J47" s="552"/>
      <c r="K47" s="552"/>
      <c r="L47" s="552"/>
      <c r="M47" s="552"/>
      <c r="N47" s="553"/>
      <c r="O47" s="90">
        <v>3</v>
      </c>
      <c r="P47" s="91">
        <v>9</v>
      </c>
      <c r="Q47" s="183" t="s">
        <v>31</v>
      </c>
      <c r="R47" s="111" t="s">
        <v>31</v>
      </c>
      <c r="S47" s="112" t="s">
        <v>31</v>
      </c>
      <c r="T47" s="111" t="s">
        <v>31</v>
      </c>
      <c r="U47" s="113" t="s">
        <v>31</v>
      </c>
      <c r="V47" s="93" t="s">
        <v>31</v>
      </c>
      <c r="W47" s="184"/>
      <c r="X47" s="338">
        <f t="shared" ref="X47:Z51" si="4">X48</f>
        <v>1</v>
      </c>
      <c r="Y47" s="338">
        <f t="shared" si="4"/>
        <v>1</v>
      </c>
      <c r="Z47" s="339">
        <f t="shared" si="4"/>
        <v>1</v>
      </c>
      <c r="AA47" s="8"/>
      <c r="AB47" s="3"/>
    </row>
    <row r="48" spans="1:28" ht="57.75" customHeight="1" x14ac:dyDescent="0.2">
      <c r="A48" s="21"/>
      <c r="B48" s="168"/>
      <c r="C48" s="169"/>
      <c r="D48" s="196"/>
      <c r="E48" s="172"/>
      <c r="F48" s="542" t="s">
        <v>50</v>
      </c>
      <c r="G48" s="543"/>
      <c r="H48" s="543"/>
      <c r="I48" s="543"/>
      <c r="J48" s="543"/>
      <c r="K48" s="543"/>
      <c r="L48" s="543"/>
      <c r="M48" s="543"/>
      <c r="N48" s="544"/>
      <c r="O48" s="27">
        <v>3</v>
      </c>
      <c r="P48" s="26">
        <v>9</v>
      </c>
      <c r="Q48" s="170" t="s">
        <v>49</v>
      </c>
      <c r="R48" s="24" t="s">
        <v>41</v>
      </c>
      <c r="S48" s="25" t="s">
        <v>36</v>
      </c>
      <c r="T48" s="24" t="s">
        <v>35</v>
      </c>
      <c r="U48" s="23" t="s">
        <v>34</v>
      </c>
      <c r="V48" s="22" t="s">
        <v>31</v>
      </c>
      <c r="W48" s="171"/>
      <c r="X48" s="336">
        <f t="shared" si="4"/>
        <v>1</v>
      </c>
      <c r="Y48" s="336">
        <f t="shared" si="4"/>
        <v>1</v>
      </c>
      <c r="Z48" s="337">
        <f t="shared" si="4"/>
        <v>1</v>
      </c>
      <c r="AA48" s="8"/>
      <c r="AB48" s="3"/>
    </row>
    <row r="49" spans="1:28" ht="43.5" customHeight="1" x14ac:dyDescent="0.2">
      <c r="A49" s="21"/>
      <c r="B49" s="168"/>
      <c r="C49" s="169"/>
      <c r="D49" s="196"/>
      <c r="E49" s="173"/>
      <c r="F49" s="16"/>
      <c r="G49" s="542" t="s">
        <v>173</v>
      </c>
      <c r="H49" s="543"/>
      <c r="I49" s="543"/>
      <c r="J49" s="543"/>
      <c r="K49" s="543"/>
      <c r="L49" s="543"/>
      <c r="M49" s="543"/>
      <c r="N49" s="544"/>
      <c r="O49" s="27">
        <v>3</v>
      </c>
      <c r="P49" s="26">
        <v>9</v>
      </c>
      <c r="Q49" s="170" t="s">
        <v>172</v>
      </c>
      <c r="R49" s="24" t="s">
        <v>41</v>
      </c>
      <c r="S49" s="25" t="s">
        <v>167</v>
      </c>
      <c r="T49" s="24" t="s">
        <v>35</v>
      </c>
      <c r="U49" s="23" t="s">
        <v>34</v>
      </c>
      <c r="V49" s="22" t="s">
        <v>31</v>
      </c>
      <c r="W49" s="171"/>
      <c r="X49" s="336">
        <f t="shared" si="4"/>
        <v>1</v>
      </c>
      <c r="Y49" s="336">
        <f t="shared" si="4"/>
        <v>1</v>
      </c>
      <c r="Z49" s="337">
        <f t="shared" si="4"/>
        <v>1</v>
      </c>
      <c r="AA49" s="8"/>
      <c r="AB49" s="3"/>
    </row>
    <row r="50" spans="1:28" ht="29.25" customHeight="1" x14ac:dyDescent="0.2">
      <c r="A50" s="21"/>
      <c r="B50" s="168"/>
      <c r="C50" s="169"/>
      <c r="D50" s="196"/>
      <c r="E50" s="173"/>
      <c r="F50" s="122"/>
      <c r="G50" s="175"/>
      <c r="H50" s="542" t="s">
        <v>171</v>
      </c>
      <c r="I50" s="543"/>
      <c r="J50" s="543"/>
      <c r="K50" s="543"/>
      <c r="L50" s="543"/>
      <c r="M50" s="543"/>
      <c r="N50" s="544"/>
      <c r="O50" s="27">
        <v>3</v>
      </c>
      <c r="P50" s="26">
        <v>9</v>
      </c>
      <c r="Q50" s="170" t="s">
        <v>170</v>
      </c>
      <c r="R50" s="24" t="s">
        <v>41</v>
      </c>
      <c r="S50" s="25" t="s">
        <v>167</v>
      </c>
      <c r="T50" s="24" t="s">
        <v>39</v>
      </c>
      <c r="U50" s="23" t="s">
        <v>34</v>
      </c>
      <c r="V50" s="22" t="s">
        <v>31</v>
      </c>
      <c r="W50" s="171"/>
      <c r="X50" s="336">
        <f t="shared" si="4"/>
        <v>1</v>
      </c>
      <c r="Y50" s="336">
        <f t="shared" si="4"/>
        <v>1</v>
      </c>
      <c r="Z50" s="337">
        <f t="shared" si="4"/>
        <v>1</v>
      </c>
      <c r="AA50" s="8"/>
      <c r="AB50" s="3"/>
    </row>
    <row r="51" spans="1:28" ht="29.25" customHeight="1" x14ac:dyDescent="0.2">
      <c r="A51" s="21"/>
      <c r="B51" s="168"/>
      <c r="C51" s="169"/>
      <c r="D51" s="196"/>
      <c r="E51" s="173"/>
      <c r="F51" s="122"/>
      <c r="G51" s="178"/>
      <c r="H51" s="16"/>
      <c r="I51" s="542" t="s">
        <v>169</v>
      </c>
      <c r="J51" s="543"/>
      <c r="K51" s="543"/>
      <c r="L51" s="543"/>
      <c r="M51" s="543"/>
      <c r="N51" s="544"/>
      <c r="O51" s="27">
        <v>3</v>
      </c>
      <c r="P51" s="26">
        <v>9</v>
      </c>
      <c r="Q51" s="170" t="s">
        <v>168</v>
      </c>
      <c r="R51" s="24" t="s">
        <v>41</v>
      </c>
      <c r="S51" s="25" t="s">
        <v>167</v>
      </c>
      <c r="T51" s="24" t="s">
        <v>39</v>
      </c>
      <c r="U51" s="23" t="s">
        <v>166</v>
      </c>
      <c r="V51" s="22" t="s">
        <v>31</v>
      </c>
      <c r="W51" s="171"/>
      <c r="X51" s="336">
        <f t="shared" si="4"/>
        <v>1</v>
      </c>
      <c r="Y51" s="336">
        <f t="shared" si="4"/>
        <v>1</v>
      </c>
      <c r="Z51" s="337">
        <f t="shared" si="4"/>
        <v>1</v>
      </c>
      <c r="AA51" s="8"/>
      <c r="AB51" s="3"/>
    </row>
    <row r="52" spans="1:28" ht="29.25" customHeight="1" x14ac:dyDescent="0.2">
      <c r="A52" s="21"/>
      <c r="B52" s="168"/>
      <c r="C52" s="169"/>
      <c r="D52" s="196"/>
      <c r="E52" s="176"/>
      <c r="F52" s="123"/>
      <c r="G52" s="177"/>
      <c r="H52" s="36"/>
      <c r="I52" s="35"/>
      <c r="J52" s="545" t="s">
        <v>94</v>
      </c>
      <c r="K52" s="545"/>
      <c r="L52" s="545"/>
      <c r="M52" s="545"/>
      <c r="N52" s="546"/>
      <c r="O52" s="14">
        <v>3</v>
      </c>
      <c r="P52" s="13">
        <v>9</v>
      </c>
      <c r="Q52" s="170" t="s">
        <v>168</v>
      </c>
      <c r="R52" s="10" t="s">
        <v>41</v>
      </c>
      <c r="S52" s="11" t="s">
        <v>167</v>
      </c>
      <c r="T52" s="10" t="s">
        <v>39</v>
      </c>
      <c r="U52" s="9" t="s">
        <v>166</v>
      </c>
      <c r="V52" s="154" t="s">
        <v>89</v>
      </c>
      <c r="W52" s="171"/>
      <c r="X52" s="282">
        <v>1</v>
      </c>
      <c r="Y52" s="282">
        <v>1</v>
      </c>
      <c r="Z52" s="283">
        <v>1</v>
      </c>
      <c r="AA52" s="8"/>
      <c r="AB52" s="3"/>
    </row>
    <row r="53" spans="1:28" ht="26.25" customHeight="1" x14ac:dyDescent="0.2">
      <c r="A53" s="21"/>
      <c r="B53" s="168"/>
      <c r="C53" s="169"/>
      <c r="D53" s="196"/>
      <c r="E53" s="549" t="s">
        <v>165</v>
      </c>
      <c r="F53" s="550"/>
      <c r="G53" s="550"/>
      <c r="H53" s="550"/>
      <c r="I53" s="550"/>
      <c r="J53" s="552"/>
      <c r="K53" s="552"/>
      <c r="L53" s="552"/>
      <c r="M53" s="552"/>
      <c r="N53" s="553"/>
      <c r="O53" s="90">
        <v>3</v>
      </c>
      <c r="P53" s="91">
        <v>10</v>
      </c>
      <c r="Q53" s="183" t="s">
        <v>31</v>
      </c>
      <c r="R53" s="111" t="s">
        <v>31</v>
      </c>
      <c r="S53" s="112" t="s">
        <v>31</v>
      </c>
      <c r="T53" s="111" t="s">
        <v>31</v>
      </c>
      <c r="U53" s="113" t="s">
        <v>31</v>
      </c>
      <c r="V53" s="93" t="s">
        <v>31</v>
      </c>
      <c r="W53" s="184"/>
      <c r="X53" s="338">
        <f t="shared" ref="X53:Z57" si="5">X54</f>
        <v>1</v>
      </c>
      <c r="Y53" s="338">
        <f t="shared" si="5"/>
        <v>1</v>
      </c>
      <c r="Z53" s="339">
        <f t="shared" si="5"/>
        <v>1</v>
      </c>
      <c r="AA53" s="8"/>
      <c r="AB53" s="3"/>
    </row>
    <row r="54" spans="1:28" ht="57.75" customHeight="1" x14ac:dyDescent="0.2">
      <c r="A54" s="21"/>
      <c r="B54" s="168"/>
      <c r="C54" s="169"/>
      <c r="D54" s="196"/>
      <c r="E54" s="172"/>
      <c r="F54" s="542" t="s">
        <v>50</v>
      </c>
      <c r="G54" s="543"/>
      <c r="H54" s="543"/>
      <c r="I54" s="543"/>
      <c r="J54" s="543"/>
      <c r="K54" s="543"/>
      <c r="L54" s="543"/>
      <c r="M54" s="543"/>
      <c r="N54" s="544"/>
      <c r="O54" s="27">
        <v>3</v>
      </c>
      <c r="P54" s="26">
        <v>10</v>
      </c>
      <c r="Q54" s="170" t="s">
        <v>49</v>
      </c>
      <c r="R54" s="24" t="s">
        <v>41</v>
      </c>
      <c r="S54" s="25" t="s">
        <v>36</v>
      </c>
      <c r="T54" s="24" t="s">
        <v>35</v>
      </c>
      <c r="U54" s="23" t="s">
        <v>34</v>
      </c>
      <c r="V54" s="22" t="s">
        <v>31</v>
      </c>
      <c r="W54" s="171"/>
      <c r="X54" s="336">
        <f t="shared" si="5"/>
        <v>1</v>
      </c>
      <c r="Y54" s="336">
        <f t="shared" si="5"/>
        <v>1</v>
      </c>
      <c r="Z54" s="337">
        <f t="shared" si="5"/>
        <v>1</v>
      </c>
      <c r="AA54" s="8"/>
      <c r="AB54" s="3"/>
    </row>
    <row r="55" spans="1:28" ht="15" customHeight="1" x14ac:dyDescent="0.2">
      <c r="A55" s="21"/>
      <c r="B55" s="168"/>
      <c r="C55" s="169"/>
      <c r="D55" s="196"/>
      <c r="E55" s="173"/>
      <c r="F55" s="16"/>
      <c r="G55" s="542" t="s">
        <v>164</v>
      </c>
      <c r="H55" s="543"/>
      <c r="I55" s="543"/>
      <c r="J55" s="543"/>
      <c r="K55" s="543"/>
      <c r="L55" s="543"/>
      <c r="M55" s="543"/>
      <c r="N55" s="544"/>
      <c r="O55" s="27">
        <v>3</v>
      </c>
      <c r="P55" s="26">
        <v>10</v>
      </c>
      <c r="Q55" s="170" t="s">
        <v>163</v>
      </c>
      <c r="R55" s="24" t="s">
        <v>41</v>
      </c>
      <c r="S55" s="25" t="s">
        <v>32</v>
      </c>
      <c r="T55" s="24" t="s">
        <v>35</v>
      </c>
      <c r="U55" s="23" t="s">
        <v>34</v>
      </c>
      <c r="V55" s="22" t="s">
        <v>31</v>
      </c>
      <c r="W55" s="171"/>
      <c r="X55" s="336">
        <f t="shared" si="5"/>
        <v>1</v>
      </c>
      <c r="Y55" s="336">
        <f t="shared" si="5"/>
        <v>1</v>
      </c>
      <c r="Z55" s="337">
        <f t="shared" si="5"/>
        <v>1</v>
      </c>
      <c r="AA55" s="8"/>
      <c r="AB55" s="3"/>
    </row>
    <row r="56" spans="1:28" ht="29.25" customHeight="1" x14ac:dyDescent="0.2">
      <c r="A56" s="21"/>
      <c r="B56" s="168"/>
      <c r="C56" s="169"/>
      <c r="D56" s="196"/>
      <c r="E56" s="173"/>
      <c r="F56" s="122"/>
      <c r="G56" s="175"/>
      <c r="H56" s="542" t="s">
        <v>162</v>
      </c>
      <c r="I56" s="543"/>
      <c r="J56" s="543"/>
      <c r="K56" s="543"/>
      <c r="L56" s="543"/>
      <c r="M56" s="543"/>
      <c r="N56" s="544"/>
      <c r="O56" s="27">
        <v>3</v>
      </c>
      <c r="P56" s="26">
        <v>10</v>
      </c>
      <c r="Q56" s="170" t="s">
        <v>161</v>
      </c>
      <c r="R56" s="24" t="s">
        <v>41</v>
      </c>
      <c r="S56" s="25" t="s">
        <v>32</v>
      </c>
      <c r="T56" s="24" t="s">
        <v>39</v>
      </c>
      <c r="U56" s="23" t="s">
        <v>34</v>
      </c>
      <c r="V56" s="22" t="s">
        <v>31</v>
      </c>
      <c r="W56" s="171"/>
      <c r="X56" s="336">
        <f t="shared" si="5"/>
        <v>1</v>
      </c>
      <c r="Y56" s="336">
        <f t="shared" si="5"/>
        <v>1</v>
      </c>
      <c r="Z56" s="337">
        <f t="shared" si="5"/>
        <v>1</v>
      </c>
      <c r="AA56" s="8"/>
      <c r="AB56" s="3"/>
    </row>
    <row r="57" spans="1:28" ht="29.25" customHeight="1" x14ac:dyDescent="0.2">
      <c r="A57" s="21"/>
      <c r="B57" s="168"/>
      <c r="C57" s="169"/>
      <c r="D57" s="196"/>
      <c r="E57" s="173"/>
      <c r="F57" s="122"/>
      <c r="G57" s="178"/>
      <c r="H57" s="16"/>
      <c r="I57" s="542" t="s">
        <v>160</v>
      </c>
      <c r="J57" s="543"/>
      <c r="K57" s="543"/>
      <c r="L57" s="543"/>
      <c r="M57" s="543"/>
      <c r="N57" s="544"/>
      <c r="O57" s="27">
        <v>3</v>
      </c>
      <c r="P57" s="26">
        <v>10</v>
      </c>
      <c r="Q57" s="170" t="s">
        <v>159</v>
      </c>
      <c r="R57" s="24" t="s">
        <v>41</v>
      </c>
      <c r="S57" s="25" t="s">
        <v>32</v>
      </c>
      <c r="T57" s="24" t="s">
        <v>39</v>
      </c>
      <c r="U57" s="23" t="s">
        <v>158</v>
      </c>
      <c r="V57" s="22" t="s">
        <v>31</v>
      </c>
      <c r="W57" s="171"/>
      <c r="X57" s="336">
        <f t="shared" si="5"/>
        <v>1</v>
      </c>
      <c r="Y57" s="336">
        <f t="shared" si="5"/>
        <v>1</v>
      </c>
      <c r="Z57" s="337">
        <f t="shared" si="5"/>
        <v>1</v>
      </c>
      <c r="AA57" s="8"/>
      <c r="AB57" s="3"/>
    </row>
    <row r="58" spans="1:28" ht="29.25" customHeight="1" x14ac:dyDescent="0.2">
      <c r="A58" s="21"/>
      <c r="B58" s="168"/>
      <c r="C58" s="169"/>
      <c r="D58" s="197"/>
      <c r="E58" s="176"/>
      <c r="F58" s="123"/>
      <c r="G58" s="177"/>
      <c r="H58" s="36"/>
      <c r="I58" s="35"/>
      <c r="J58" s="545" t="s">
        <v>94</v>
      </c>
      <c r="K58" s="545"/>
      <c r="L58" s="545"/>
      <c r="M58" s="545"/>
      <c r="N58" s="546"/>
      <c r="O58" s="14">
        <v>3</v>
      </c>
      <c r="P58" s="13">
        <v>10</v>
      </c>
      <c r="Q58" s="170" t="s">
        <v>159</v>
      </c>
      <c r="R58" s="10" t="s">
        <v>41</v>
      </c>
      <c r="S58" s="11" t="s">
        <v>32</v>
      </c>
      <c r="T58" s="10" t="s">
        <v>39</v>
      </c>
      <c r="U58" s="9" t="s">
        <v>158</v>
      </c>
      <c r="V58" s="154" t="s">
        <v>89</v>
      </c>
      <c r="W58" s="171"/>
      <c r="X58" s="282">
        <v>1</v>
      </c>
      <c r="Y58" s="282">
        <v>1</v>
      </c>
      <c r="Z58" s="283">
        <v>1</v>
      </c>
      <c r="AA58" s="8"/>
      <c r="AB58" s="3"/>
    </row>
    <row r="59" spans="1:28" ht="15" customHeight="1" x14ac:dyDescent="0.2">
      <c r="A59" s="21"/>
      <c r="B59" s="168"/>
      <c r="C59" s="169"/>
      <c r="D59" s="561" t="s">
        <v>157</v>
      </c>
      <c r="E59" s="536"/>
      <c r="F59" s="536"/>
      <c r="G59" s="536"/>
      <c r="H59" s="536"/>
      <c r="I59" s="536"/>
      <c r="J59" s="540"/>
      <c r="K59" s="540"/>
      <c r="L59" s="540"/>
      <c r="M59" s="540"/>
      <c r="N59" s="541"/>
      <c r="O59" s="33">
        <v>4</v>
      </c>
      <c r="P59" s="32" t="s">
        <v>31</v>
      </c>
      <c r="Q59" s="170" t="s">
        <v>31</v>
      </c>
      <c r="R59" s="117" t="s">
        <v>31</v>
      </c>
      <c r="S59" s="118" t="s">
        <v>31</v>
      </c>
      <c r="T59" s="117" t="s">
        <v>31</v>
      </c>
      <c r="U59" s="119" t="s">
        <v>31</v>
      </c>
      <c r="V59" s="31" t="s">
        <v>31</v>
      </c>
      <c r="W59" s="171"/>
      <c r="X59" s="342">
        <f>X60+X69</f>
        <v>4</v>
      </c>
      <c r="Y59" s="342">
        <f>Y60+Y69</f>
        <v>4</v>
      </c>
      <c r="Z59" s="343">
        <f>Z60+Z69</f>
        <v>4</v>
      </c>
      <c r="AA59" s="8"/>
      <c r="AB59" s="3"/>
    </row>
    <row r="60" spans="1:28" ht="15" customHeight="1" x14ac:dyDescent="0.2">
      <c r="A60" s="21"/>
      <c r="B60" s="168"/>
      <c r="C60" s="169"/>
      <c r="D60" s="196"/>
      <c r="E60" s="549" t="s">
        <v>156</v>
      </c>
      <c r="F60" s="550"/>
      <c r="G60" s="550"/>
      <c r="H60" s="550"/>
      <c r="I60" s="550"/>
      <c r="J60" s="550"/>
      <c r="K60" s="550"/>
      <c r="L60" s="550"/>
      <c r="M60" s="550"/>
      <c r="N60" s="551"/>
      <c r="O60" s="95">
        <v>4</v>
      </c>
      <c r="P60" s="96">
        <v>9</v>
      </c>
      <c r="Q60" s="183" t="s">
        <v>31</v>
      </c>
      <c r="R60" s="97" t="s">
        <v>31</v>
      </c>
      <c r="S60" s="98" t="s">
        <v>31</v>
      </c>
      <c r="T60" s="97" t="s">
        <v>31</v>
      </c>
      <c r="U60" s="99" t="s">
        <v>31</v>
      </c>
      <c r="V60" s="100" t="s">
        <v>31</v>
      </c>
      <c r="W60" s="184"/>
      <c r="X60" s="334">
        <f t="shared" ref="X60:Z61" si="6">X61</f>
        <v>2</v>
      </c>
      <c r="Y60" s="334">
        <f t="shared" si="6"/>
        <v>2</v>
      </c>
      <c r="Z60" s="335">
        <f t="shared" si="6"/>
        <v>2</v>
      </c>
      <c r="AA60" s="8"/>
      <c r="AB60" s="3"/>
    </row>
    <row r="61" spans="1:28" ht="57.75" customHeight="1" x14ac:dyDescent="0.2">
      <c r="A61" s="21"/>
      <c r="B61" s="168"/>
      <c r="C61" s="169"/>
      <c r="D61" s="196"/>
      <c r="E61" s="172"/>
      <c r="F61" s="542" t="s">
        <v>50</v>
      </c>
      <c r="G61" s="543"/>
      <c r="H61" s="543"/>
      <c r="I61" s="543"/>
      <c r="J61" s="543"/>
      <c r="K61" s="543"/>
      <c r="L61" s="543"/>
      <c r="M61" s="543"/>
      <c r="N61" s="544"/>
      <c r="O61" s="27">
        <v>4</v>
      </c>
      <c r="P61" s="26">
        <v>9</v>
      </c>
      <c r="Q61" s="170" t="s">
        <v>49</v>
      </c>
      <c r="R61" s="24" t="s">
        <v>41</v>
      </c>
      <c r="S61" s="25" t="s">
        <v>36</v>
      </c>
      <c r="T61" s="24" t="s">
        <v>35</v>
      </c>
      <c r="U61" s="23" t="s">
        <v>34</v>
      </c>
      <c r="V61" s="22" t="s">
        <v>31</v>
      </c>
      <c r="W61" s="171"/>
      <c r="X61" s="336">
        <f t="shared" si="6"/>
        <v>2</v>
      </c>
      <c r="Y61" s="336">
        <f t="shared" si="6"/>
        <v>2</v>
      </c>
      <c r="Z61" s="337">
        <f t="shared" si="6"/>
        <v>2</v>
      </c>
      <c r="AA61" s="8"/>
      <c r="AB61" s="3"/>
    </row>
    <row r="62" spans="1:28" ht="15" customHeight="1" x14ac:dyDescent="0.2">
      <c r="A62" s="21"/>
      <c r="B62" s="168"/>
      <c r="C62" s="169"/>
      <c r="D62" s="196"/>
      <c r="E62" s="173"/>
      <c r="F62" s="16"/>
      <c r="G62" s="542" t="s">
        <v>155</v>
      </c>
      <c r="H62" s="543"/>
      <c r="I62" s="543"/>
      <c r="J62" s="543"/>
      <c r="K62" s="543"/>
      <c r="L62" s="543"/>
      <c r="M62" s="543"/>
      <c r="N62" s="544"/>
      <c r="O62" s="27">
        <v>4</v>
      </c>
      <c r="P62" s="26">
        <v>9</v>
      </c>
      <c r="Q62" s="170" t="s">
        <v>154</v>
      </c>
      <c r="R62" s="24" t="s">
        <v>41</v>
      </c>
      <c r="S62" s="25" t="s">
        <v>68</v>
      </c>
      <c r="T62" s="24" t="s">
        <v>35</v>
      </c>
      <c r="U62" s="23" t="s">
        <v>34</v>
      </c>
      <c r="V62" s="22" t="s">
        <v>31</v>
      </c>
      <c r="W62" s="171"/>
      <c r="X62" s="336">
        <f>X63+X66</f>
        <v>2</v>
      </c>
      <c r="Y62" s="336">
        <f>Y63+Y66</f>
        <v>2</v>
      </c>
      <c r="Z62" s="337">
        <f>Z63+Z66</f>
        <v>2</v>
      </c>
      <c r="AA62" s="8"/>
      <c r="AB62" s="3"/>
    </row>
    <row r="63" spans="1:28" ht="29.25" customHeight="1" x14ac:dyDescent="0.2">
      <c r="A63" s="21"/>
      <c r="B63" s="168"/>
      <c r="C63" s="169"/>
      <c r="D63" s="196"/>
      <c r="E63" s="173"/>
      <c r="F63" s="122"/>
      <c r="G63" s="175"/>
      <c r="H63" s="542" t="s">
        <v>153</v>
      </c>
      <c r="I63" s="543"/>
      <c r="J63" s="543"/>
      <c r="K63" s="543"/>
      <c r="L63" s="543"/>
      <c r="M63" s="543"/>
      <c r="N63" s="544"/>
      <c r="O63" s="27">
        <v>4</v>
      </c>
      <c r="P63" s="26">
        <v>9</v>
      </c>
      <c r="Q63" s="170" t="s">
        <v>152</v>
      </c>
      <c r="R63" s="24" t="s">
        <v>41</v>
      </c>
      <c r="S63" s="25" t="s">
        <v>68</v>
      </c>
      <c r="T63" s="24" t="s">
        <v>149</v>
      </c>
      <c r="U63" s="23" t="s">
        <v>34</v>
      </c>
      <c r="V63" s="22" t="s">
        <v>31</v>
      </c>
      <c r="W63" s="171"/>
      <c r="X63" s="336">
        <f t="shared" ref="X63:Z64" si="7">X64</f>
        <v>1</v>
      </c>
      <c r="Y63" s="336">
        <f t="shared" si="7"/>
        <v>1</v>
      </c>
      <c r="Z63" s="337">
        <f t="shared" si="7"/>
        <v>1</v>
      </c>
      <c r="AA63" s="8"/>
      <c r="AB63" s="3"/>
    </row>
    <row r="64" spans="1:28" ht="29.25" customHeight="1" x14ac:dyDescent="0.2">
      <c r="A64" s="21"/>
      <c r="B64" s="168"/>
      <c r="C64" s="169"/>
      <c r="D64" s="196"/>
      <c r="E64" s="173"/>
      <c r="F64" s="122"/>
      <c r="G64" s="178"/>
      <c r="H64" s="16"/>
      <c r="I64" s="542" t="s">
        <v>151</v>
      </c>
      <c r="J64" s="543"/>
      <c r="K64" s="543"/>
      <c r="L64" s="543"/>
      <c r="M64" s="543"/>
      <c r="N64" s="544"/>
      <c r="O64" s="27">
        <v>4</v>
      </c>
      <c r="P64" s="26">
        <v>9</v>
      </c>
      <c r="Q64" s="170" t="s">
        <v>150</v>
      </c>
      <c r="R64" s="24" t="s">
        <v>41</v>
      </c>
      <c r="S64" s="25" t="s">
        <v>68</v>
      </c>
      <c r="T64" s="24" t="s">
        <v>149</v>
      </c>
      <c r="U64" s="23" t="s">
        <v>148</v>
      </c>
      <c r="V64" s="22" t="s">
        <v>31</v>
      </c>
      <c r="W64" s="171"/>
      <c r="X64" s="336">
        <f t="shared" si="7"/>
        <v>1</v>
      </c>
      <c r="Y64" s="336">
        <f t="shared" si="7"/>
        <v>1</v>
      </c>
      <c r="Z64" s="337">
        <f t="shared" si="7"/>
        <v>1</v>
      </c>
      <c r="AA64" s="8"/>
      <c r="AB64" s="3"/>
    </row>
    <row r="65" spans="1:28" ht="29.25" customHeight="1" x14ac:dyDescent="0.2">
      <c r="A65" s="21"/>
      <c r="B65" s="168"/>
      <c r="C65" s="169"/>
      <c r="D65" s="196"/>
      <c r="E65" s="173"/>
      <c r="F65" s="122"/>
      <c r="G65" s="178"/>
      <c r="H65" s="36"/>
      <c r="I65" s="35"/>
      <c r="J65" s="545" t="s">
        <v>94</v>
      </c>
      <c r="K65" s="545"/>
      <c r="L65" s="545"/>
      <c r="M65" s="545"/>
      <c r="N65" s="546"/>
      <c r="O65" s="14">
        <v>4</v>
      </c>
      <c r="P65" s="13">
        <v>9</v>
      </c>
      <c r="Q65" s="170" t="s">
        <v>150</v>
      </c>
      <c r="R65" s="10" t="s">
        <v>41</v>
      </c>
      <c r="S65" s="11" t="s">
        <v>68</v>
      </c>
      <c r="T65" s="10" t="s">
        <v>149</v>
      </c>
      <c r="U65" s="9" t="s">
        <v>148</v>
      </c>
      <c r="V65" s="154" t="s">
        <v>89</v>
      </c>
      <c r="W65" s="171"/>
      <c r="X65" s="282">
        <v>1</v>
      </c>
      <c r="Y65" s="282">
        <v>1</v>
      </c>
      <c r="Z65" s="283">
        <v>1</v>
      </c>
      <c r="AA65" s="8"/>
      <c r="AB65" s="3"/>
    </row>
    <row r="66" spans="1:28" ht="29.25" customHeight="1" x14ac:dyDescent="0.2">
      <c r="A66" s="21"/>
      <c r="B66" s="168"/>
      <c r="C66" s="169"/>
      <c r="D66" s="196"/>
      <c r="E66" s="173"/>
      <c r="F66" s="122"/>
      <c r="G66" s="178"/>
      <c r="H66" s="542" t="s">
        <v>147</v>
      </c>
      <c r="I66" s="543"/>
      <c r="J66" s="547"/>
      <c r="K66" s="547"/>
      <c r="L66" s="547"/>
      <c r="M66" s="547"/>
      <c r="N66" s="548"/>
      <c r="O66" s="41">
        <v>4</v>
      </c>
      <c r="P66" s="40">
        <v>9</v>
      </c>
      <c r="Q66" s="170" t="s">
        <v>146</v>
      </c>
      <c r="R66" s="114" t="s">
        <v>41</v>
      </c>
      <c r="S66" s="115" t="s">
        <v>68</v>
      </c>
      <c r="T66" s="114" t="s">
        <v>143</v>
      </c>
      <c r="U66" s="116" t="s">
        <v>34</v>
      </c>
      <c r="V66" s="39" t="s">
        <v>31</v>
      </c>
      <c r="W66" s="171"/>
      <c r="X66" s="340">
        <f t="shared" ref="X66:Z67" si="8">X67</f>
        <v>1</v>
      </c>
      <c r="Y66" s="340">
        <f t="shared" si="8"/>
        <v>1</v>
      </c>
      <c r="Z66" s="341">
        <f t="shared" si="8"/>
        <v>1</v>
      </c>
      <c r="AA66" s="8"/>
      <c r="AB66" s="3"/>
    </row>
    <row r="67" spans="1:28" ht="29.25" customHeight="1" x14ac:dyDescent="0.2">
      <c r="A67" s="21"/>
      <c r="B67" s="168"/>
      <c r="C67" s="169"/>
      <c r="D67" s="196"/>
      <c r="E67" s="173"/>
      <c r="F67" s="122"/>
      <c r="G67" s="178"/>
      <c r="H67" s="16"/>
      <c r="I67" s="542" t="s">
        <v>145</v>
      </c>
      <c r="J67" s="543"/>
      <c r="K67" s="543"/>
      <c r="L67" s="543"/>
      <c r="M67" s="543"/>
      <c r="N67" s="544"/>
      <c r="O67" s="27">
        <v>4</v>
      </c>
      <c r="P67" s="26">
        <v>9</v>
      </c>
      <c r="Q67" s="170" t="s">
        <v>144</v>
      </c>
      <c r="R67" s="24" t="s">
        <v>41</v>
      </c>
      <c r="S67" s="25" t="s">
        <v>68</v>
      </c>
      <c r="T67" s="24" t="s">
        <v>143</v>
      </c>
      <c r="U67" s="23" t="s">
        <v>142</v>
      </c>
      <c r="V67" s="22" t="s">
        <v>31</v>
      </c>
      <c r="W67" s="171"/>
      <c r="X67" s="336">
        <f t="shared" si="8"/>
        <v>1</v>
      </c>
      <c r="Y67" s="336">
        <f t="shared" si="8"/>
        <v>1</v>
      </c>
      <c r="Z67" s="337">
        <f t="shared" si="8"/>
        <v>1</v>
      </c>
      <c r="AA67" s="8"/>
      <c r="AB67" s="3"/>
    </row>
    <row r="68" spans="1:28" ht="29.25" customHeight="1" x14ac:dyDescent="0.2">
      <c r="A68" s="21"/>
      <c r="B68" s="168"/>
      <c r="C68" s="169"/>
      <c r="D68" s="196"/>
      <c r="E68" s="176"/>
      <c r="F68" s="123"/>
      <c r="G68" s="177"/>
      <c r="H68" s="36"/>
      <c r="I68" s="35"/>
      <c r="J68" s="545" t="s">
        <v>94</v>
      </c>
      <c r="K68" s="545"/>
      <c r="L68" s="545"/>
      <c r="M68" s="545"/>
      <c r="N68" s="546"/>
      <c r="O68" s="14">
        <v>4</v>
      </c>
      <c r="P68" s="13">
        <v>9</v>
      </c>
      <c r="Q68" s="170" t="s">
        <v>144</v>
      </c>
      <c r="R68" s="10" t="s">
        <v>41</v>
      </c>
      <c r="S68" s="11" t="s">
        <v>68</v>
      </c>
      <c r="T68" s="10" t="s">
        <v>143</v>
      </c>
      <c r="U68" s="9" t="s">
        <v>142</v>
      </c>
      <c r="V68" s="154" t="s">
        <v>89</v>
      </c>
      <c r="W68" s="171"/>
      <c r="X68" s="282">
        <v>1</v>
      </c>
      <c r="Y68" s="282">
        <v>1</v>
      </c>
      <c r="Z68" s="283">
        <v>1</v>
      </c>
      <c r="AA68" s="8"/>
      <c r="AB68" s="3"/>
    </row>
    <row r="69" spans="1:28" ht="15" customHeight="1" x14ac:dyDescent="0.2">
      <c r="A69" s="21"/>
      <c r="B69" s="168"/>
      <c r="C69" s="169"/>
      <c r="D69" s="196"/>
      <c r="E69" s="549" t="s">
        <v>141</v>
      </c>
      <c r="F69" s="550"/>
      <c r="G69" s="550"/>
      <c r="H69" s="550"/>
      <c r="I69" s="550"/>
      <c r="J69" s="552"/>
      <c r="K69" s="552"/>
      <c r="L69" s="552"/>
      <c r="M69" s="552"/>
      <c r="N69" s="553"/>
      <c r="O69" s="90">
        <v>4</v>
      </c>
      <c r="P69" s="91">
        <v>12</v>
      </c>
      <c r="Q69" s="183" t="s">
        <v>31</v>
      </c>
      <c r="R69" s="111" t="s">
        <v>31</v>
      </c>
      <c r="S69" s="112" t="s">
        <v>31</v>
      </c>
      <c r="T69" s="111" t="s">
        <v>31</v>
      </c>
      <c r="U69" s="113" t="s">
        <v>31</v>
      </c>
      <c r="V69" s="93" t="s">
        <v>31</v>
      </c>
      <c r="W69" s="184"/>
      <c r="X69" s="338">
        <f t="shared" ref="X69:Z70" si="9">X70</f>
        <v>2</v>
      </c>
      <c r="Y69" s="338">
        <f t="shared" si="9"/>
        <v>2</v>
      </c>
      <c r="Z69" s="339">
        <f t="shared" si="9"/>
        <v>2</v>
      </c>
      <c r="AA69" s="8"/>
      <c r="AB69" s="3"/>
    </row>
    <row r="70" spans="1:28" ht="57.75" customHeight="1" x14ac:dyDescent="0.2">
      <c r="A70" s="21"/>
      <c r="B70" s="168"/>
      <c r="C70" s="169"/>
      <c r="D70" s="196"/>
      <c r="E70" s="172"/>
      <c r="F70" s="542" t="s">
        <v>50</v>
      </c>
      <c r="G70" s="543"/>
      <c r="H70" s="543"/>
      <c r="I70" s="543"/>
      <c r="J70" s="543"/>
      <c r="K70" s="543"/>
      <c r="L70" s="543"/>
      <c r="M70" s="543"/>
      <c r="N70" s="544"/>
      <c r="O70" s="27">
        <v>4</v>
      </c>
      <c r="P70" s="26">
        <v>12</v>
      </c>
      <c r="Q70" s="170" t="s">
        <v>49</v>
      </c>
      <c r="R70" s="24" t="s">
        <v>41</v>
      </c>
      <c r="S70" s="25" t="s">
        <v>36</v>
      </c>
      <c r="T70" s="24" t="s">
        <v>35</v>
      </c>
      <c r="U70" s="23" t="s">
        <v>34</v>
      </c>
      <c r="V70" s="22" t="s">
        <v>31</v>
      </c>
      <c r="W70" s="171"/>
      <c r="X70" s="336">
        <f t="shared" si="9"/>
        <v>2</v>
      </c>
      <c r="Y70" s="336">
        <f t="shared" si="9"/>
        <v>2</v>
      </c>
      <c r="Z70" s="337">
        <f t="shared" si="9"/>
        <v>2</v>
      </c>
      <c r="AA70" s="8"/>
      <c r="AB70" s="3"/>
    </row>
    <row r="71" spans="1:28" ht="15" customHeight="1" x14ac:dyDescent="0.2">
      <c r="A71" s="21"/>
      <c r="B71" s="168"/>
      <c r="C71" s="169"/>
      <c r="D71" s="196"/>
      <c r="E71" s="173"/>
      <c r="F71" s="16"/>
      <c r="G71" s="542" t="s">
        <v>140</v>
      </c>
      <c r="H71" s="543"/>
      <c r="I71" s="543"/>
      <c r="J71" s="543"/>
      <c r="K71" s="543"/>
      <c r="L71" s="543"/>
      <c r="M71" s="543"/>
      <c r="N71" s="544"/>
      <c r="O71" s="27">
        <v>4</v>
      </c>
      <c r="P71" s="26">
        <v>12</v>
      </c>
      <c r="Q71" s="170" t="s">
        <v>139</v>
      </c>
      <c r="R71" s="24" t="s">
        <v>41</v>
      </c>
      <c r="S71" s="25" t="s">
        <v>128</v>
      </c>
      <c r="T71" s="24" t="s">
        <v>35</v>
      </c>
      <c r="U71" s="23" t="s">
        <v>34</v>
      </c>
      <c r="V71" s="22" t="s">
        <v>31</v>
      </c>
      <c r="W71" s="171"/>
      <c r="X71" s="336">
        <f>X72+X75</f>
        <v>2</v>
      </c>
      <c r="Y71" s="336">
        <f>Y72+Y75</f>
        <v>2</v>
      </c>
      <c r="Z71" s="337">
        <f>Z72+Z75</f>
        <v>2</v>
      </c>
      <c r="AA71" s="8"/>
      <c r="AB71" s="3"/>
    </row>
    <row r="72" spans="1:28" ht="29.25" customHeight="1" x14ac:dyDescent="0.2">
      <c r="A72" s="21"/>
      <c r="B72" s="168"/>
      <c r="C72" s="169"/>
      <c r="D72" s="196"/>
      <c r="E72" s="173"/>
      <c r="F72" s="122"/>
      <c r="G72" s="175"/>
      <c r="H72" s="542" t="s">
        <v>138</v>
      </c>
      <c r="I72" s="543"/>
      <c r="J72" s="543"/>
      <c r="K72" s="543"/>
      <c r="L72" s="543"/>
      <c r="M72" s="543"/>
      <c r="N72" s="544"/>
      <c r="O72" s="27">
        <v>4</v>
      </c>
      <c r="P72" s="26">
        <v>12</v>
      </c>
      <c r="Q72" s="170" t="s">
        <v>137</v>
      </c>
      <c r="R72" s="24" t="s">
        <v>41</v>
      </c>
      <c r="S72" s="25" t="s">
        <v>128</v>
      </c>
      <c r="T72" s="24" t="s">
        <v>116</v>
      </c>
      <c r="U72" s="23" t="s">
        <v>34</v>
      </c>
      <c r="V72" s="22" t="s">
        <v>31</v>
      </c>
      <c r="W72" s="171"/>
      <c r="X72" s="336">
        <f t="shared" ref="X72:Z73" si="10">X73</f>
        <v>1</v>
      </c>
      <c r="Y72" s="336">
        <f t="shared" si="10"/>
        <v>1</v>
      </c>
      <c r="Z72" s="337">
        <f t="shared" si="10"/>
        <v>1</v>
      </c>
      <c r="AA72" s="8"/>
      <c r="AB72" s="3"/>
    </row>
    <row r="73" spans="1:28" ht="29.25" customHeight="1" x14ac:dyDescent="0.2">
      <c r="A73" s="21"/>
      <c r="B73" s="168"/>
      <c r="C73" s="169"/>
      <c r="D73" s="196"/>
      <c r="E73" s="173"/>
      <c r="F73" s="122"/>
      <c r="G73" s="178"/>
      <c r="H73" s="16"/>
      <c r="I73" s="542" t="s">
        <v>136</v>
      </c>
      <c r="J73" s="543"/>
      <c r="K73" s="543"/>
      <c r="L73" s="543"/>
      <c r="M73" s="543"/>
      <c r="N73" s="544"/>
      <c r="O73" s="27">
        <v>4</v>
      </c>
      <c r="P73" s="26">
        <v>12</v>
      </c>
      <c r="Q73" s="170" t="s">
        <v>135</v>
      </c>
      <c r="R73" s="24" t="s">
        <v>41</v>
      </c>
      <c r="S73" s="25" t="s">
        <v>128</v>
      </c>
      <c r="T73" s="24" t="s">
        <v>116</v>
      </c>
      <c r="U73" s="23" t="s">
        <v>134</v>
      </c>
      <c r="V73" s="22" t="s">
        <v>31</v>
      </c>
      <c r="W73" s="171"/>
      <c r="X73" s="336">
        <f t="shared" si="10"/>
        <v>1</v>
      </c>
      <c r="Y73" s="336">
        <f t="shared" si="10"/>
        <v>1</v>
      </c>
      <c r="Z73" s="337">
        <f t="shared" si="10"/>
        <v>1</v>
      </c>
      <c r="AA73" s="8"/>
      <c r="AB73" s="3"/>
    </row>
    <row r="74" spans="1:28" ht="29.25" customHeight="1" x14ac:dyDescent="0.2">
      <c r="A74" s="21"/>
      <c r="B74" s="168"/>
      <c r="C74" s="169"/>
      <c r="D74" s="196"/>
      <c r="E74" s="173"/>
      <c r="F74" s="122"/>
      <c r="G74" s="178"/>
      <c r="H74" s="36"/>
      <c r="I74" s="35"/>
      <c r="J74" s="545" t="s">
        <v>94</v>
      </c>
      <c r="K74" s="545"/>
      <c r="L74" s="545"/>
      <c r="M74" s="545"/>
      <c r="N74" s="546"/>
      <c r="O74" s="14">
        <v>4</v>
      </c>
      <c r="P74" s="13">
        <v>12</v>
      </c>
      <c r="Q74" s="170" t="s">
        <v>135</v>
      </c>
      <c r="R74" s="10" t="s">
        <v>41</v>
      </c>
      <c r="S74" s="11" t="s">
        <v>128</v>
      </c>
      <c r="T74" s="10" t="s">
        <v>116</v>
      </c>
      <c r="U74" s="9" t="s">
        <v>134</v>
      </c>
      <c r="V74" s="154" t="s">
        <v>89</v>
      </c>
      <c r="W74" s="171"/>
      <c r="X74" s="282">
        <v>1</v>
      </c>
      <c r="Y74" s="282">
        <v>1</v>
      </c>
      <c r="Z74" s="283">
        <v>1</v>
      </c>
      <c r="AA74" s="8"/>
      <c r="AB74" s="3"/>
    </row>
    <row r="75" spans="1:28" ht="43.5" customHeight="1" x14ac:dyDescent="0.2">
      <c r="A75" s="21"/>
      <c r="B75" s="168"/>
      <c r="C75" s="169"/>
      <c r="D75" s="196"/>
      <c r="E75" s="173"/>
      <c r="F75" s="122"/>
      <c r="G75" s="178"/>
      <c r="H75" s="542" t="s">
        <v>133</v>
      </c>
      <c r="I75" s="543"/>
      <c r="J75" s="547"/>
      <c r="K75" s="547"/>
      <c r="L75" s="547"/>
      <c r="M75" s="547"/>
      <c r="N75" s="548"/>
      <c r="O75" s="41">
        <v>4</v>
      </c>
      <c r="P75" s="40">
        <v>12</v>
      </c>
      <c r="Q75" s="170" t="s">
        <v>132</v>
      </c>
      <c r="R75" s="114" t="s">
        <v>41</v>
      </c>
      <c r="S75" s="115" t="s">
        <v>128</v>
      </c>
      <c r="T75" s="114" t="s">
        <v>91</v>
      </c>
      <c r="U75" s="116" t="s">
        <v>34</v>
      </c>
      <c r="V75" s="39" t="s">
        <v>31</v>
      </c>
      <c r="W75" s="171"/>
      <c r="X75" s="340">
        <f t="shared" ref="X75:Z76" si="11">X76</f>
        <v>1</v>
      </c>
      <c r="Y75" s="340">
        <f t="shared" si="11"/>
        <v>1</v>
      </c>
      <c r="Z75" s="341">
        <f t="shared" si="11"/>
        <v>1</v>
      </c>
      <c r="AA75" s="8"/>
      <c r="AB75" s="3"/>
    </row>
    <row r="76" spans="1:28" ht="29.25" customHeight="1" x14ac:dyDescent="0.2">
      <c r="A76" s="21"/>
      <c r="B76" s="168"/>
      <c r="C76" s="169"/>
      <c r="D76" s="196"/>
      <c r="E76" s="173"/>
      <c r="F76" s="122"/>
      <c r="G76" s="178"/>
      <c r="H76" s="16"/>
      <c r="I76" s="542" t="s">
        <v>131</v>
      </c>
      <c r="J76" s="543"/>
      <c r="K76" s="543"/>
      <c r="L76" s="543"/>
      <c r="M76" s="543"/>
      <c r="N76" s="544"/>
      <c r="O76" s="27">
        <v>4</v>
      </c>
      <c r="P76" s="26">
        <v>12</v>
      </c>
      <c r="Q76" s="170" t="s">
        <v>129</v>
      </c>
      <c r="R76" s="24" t="s">
        <v>41</v>
      </c>
      <c r="S76" s="25" t="s">
        <v>128</v>
      </c>
      <c r="T76" s="24" t="s">
        <v>91</v>
      </c>
      <c r="U76" s="23" t="s">
        <v>127</v>
      </c>
      <c r="V76" s="22" t="s">
        <v>31</v>
      </c>
      <c r="W76" s="171"/>
      <c r="X76" s="336">
        <f t="shared" si="11"/>
        <v>1</v>
      </c>
      <c r="Y76" s="336">
        <f t="shared" si="11"/>
        <v>1</v>
      </c>
      <c r="Z76" s="337">
        <f t="shared" si="11"/>
        <v>1</v>
      </c>
      <c r="AA76" s="8"/>
      <c r="AB76" s="3"/>
    </row>
    <row r="77" spans="1:28" ht="15" customHeight="1" x14ac:dyDescent="0.2">
      <c r="A77" s="21"/>
      <c r="B77" s="168"/>
      <c r="C77" s="169"/>
      <c r="D77" s="197"/>
      <c r="E77" s="176"/>
      <c r="F77" s="123"/>
      <c r="G77" s="177"/>
      <c r="H77" s="36"/>
      <c r="I77" s="35"/>
      <c r="J77" s="545" t="s">
        <v>130</v>
      </c>
      <c r="K77" s="545"/>
      <c r="L77" s="545"/>
      <c r="M77" s="545"/>
      <c r="N77" s="546"/>
      <c r="O77" s="14">
        <v>4</v>
      </c>
      <c r="P77" s="13">
        <v>12</v>
      </c>
      <c r="Q77" s="170" t="s">
        <v>129</v>
      </c>
      <c r="R77" s="10" t="s">
        <v>41</v>
      </c>
      <c r="S77" s="11" t="s">
        <v>128</v>
      </c>
      <c r="T77" s="10" t="s">
        <v>91</v>
      </c>
      <c r="U77" s="9" t="s">
        <v>127</v>
      </c>
      <c r="V77" s="154" t="s">
        <v>126</v>
      </c>
      <c r="W77" s="171"/>
      <c r="X77" s="282">
        <v>1</v>
      </c>
      <c r="Y77" s="282">
        <v>1</v>
      </c>
      <c r="Z77" s="283">
        <v>1</v>
      </c>
      <c r="AA77" s="8"/>
      <c r="AB77" s="3"/>
    </row>
    <row r="78" spans="1:28" ht="15" customHeight="1" x14ac:dyDescent="0.2">
      <c r="A78" s="21"/>
      <c r="B78" s="168"/>
      <c r="C78" s="169"/>
      <c r="D78" s="561" t="s">
        <v>125</v>
      </c>
      <c r="E78" s="536"/>
      <c r="F78" s="536"/>
      <c r="G78" s="536"/>
      <c r="H78" s="536"/>
      <c r="I78" s="536"/>
      <c r="J78" s="540"/>
      <c r="K78" s="540"/>
      <c r="L78" s="540"/>
      <c r="M78" s="540"/>
      <c r="N78" s="541"/>
      <c r="O78" s="33">
        <v>5</v>
      </c>
      <c r="P78" s="32" t="s">
        <v>31</v>
      </c>
      <c r="Q78" s="170" t="s">
        <v>31</v>
      </c>
      <c r="R78" s="117" t="s">
        <v>31</v>
      </c>
      <c r="S78" s="118" t="s">
        <v>31</v>
      </c>
      <c r="T78" s="117" t="s">
        <v>31</v>
      </c>
      <c r="U78" s="119" t="s">
        <v>31</v>
      </c>
      <c r="V78" s="31" t="s">
        <v>31</v>
      </c>
      <c r="W78" s="171"/>
      <c r="X78" s="342">
        <f>X79+X85+X91</f>
        <v>4</v>
      </c>
      <c r="Y78" s="342">
        <f>Y79+Y85+Y91</f>
        <v>4</v>
      </c>
      <c r="Z78" s="342">
        <f>Z79+Z85+Z91</f>
        <v>4</v>
      </c>
      <c r="AA78" s="8"/>
      <c r="AB78" s="3"/>
    </row>
    <row r="79" spans="1:28" ht="15" customHeight="1" x14ac:dyDescent="0.2">
      <c r="A79" s="21"/>
      <c r="B79" s="168"/>
      <c r="C79" s="169"/>
      <c r="D79" s="196"/>
      <c r="E79" s="549" t="s">
        <v>124</v>
      </c>
      <c r="F79" s="550"/>
      <c r="G79" s="550"/>
      <c r="H79" s="550"/>
      <c r="I79" s="550"/>
      <c r="J79" s="550"/>
      <c r="K79" s="550"/>
      <c r="L79" s="550"/>
      <c r="M79" s="550"/>
      <c r="N79" s="551"/>
      <c r="O79" s="95">
        <v>5</v>
      </c>
      <c r="P79" s="96">
        <v>1</v>
      </c>
      <c r="Q79" s="183" t="s">
        <v>31</v>
      </c>
      <c r="R79" s="97" t="s">
        <v>31</v>
      </c>
      <c r="S79" s="98" t="s">
        <v>31</v>
      </c>
      <c r="T79" s="97" t="s">
        <v>31</v>
      </c>
      <c r="U79" s="99" t="s">
        <v>31</v>
      </c>
      <c r="V79" s="100" t="s">
        <v>31</v>
      </c>
      <c r="W79" s="184"/>
      <c r="X79" s="334">
        <f>X80</f>
        <v>1</v>
      </c>
      <c r="Y79" s="334">
        <f>Y80</f>
        <v>1</v>
      </c>
      <c r="Z79" s="335">
        <f>Z80</f>
        <v>1</v>
      </c>
      <c r="AA79" s="8"/>
      <c r="AB79" s="3"/>
    </row>
    <row r="80" spans="1:28" ht="57.75" customHeight="1" x14ac:dyDescent="0.2">
      <c r="A80" s="21"/>
      <c r="B80" s="168"/>
      <c r="C80" s="169"/>
      <c r="D80" s="196"/>
      <c r="E80" s="172"/>
      <c r="F80" s="542" t="s">
        <v>50</v>
      </c>
      <c r="G80" s="543"/>
      <c r="H80" s="543"/>
      <c r="I80" s="543"/>
      <c r="J80" s="543"/>
      <c r="K80" s="543"/>
      <c r="L80" s="543"/>
      <c r="M80" s="543"/>
      <c r="N80" s="544"/>
      <c r="O80" s="27">
        <v>5</v>
      </c>
      <c r="P80" s="26">
        <v>1</v>
      </c>
      <c r="Q80" s="170" t="s">
        <v>49</v>
      </c>
      <c r="R80" s="24" t="s">
        <v>41</v>
      </c>
      <c r="S80" s="25" t="s">
        <v>36</v>
      </c>
      <c r="T80" s="24" t="s">
        <v>35</v>
      </c>
      <c r="U80" s="23" t="s">
        <v>34</v>
      </c>
      <c r="V80" s="22" t="s">
        <v>31</v>
      </c>
      <c r="W80" s="171"/>
      <c r="X80" s="336">
        <f t="shared" ref="X80:Z82" si="12">X81</f>
        <v>1</v>
      </c>
      <c r="Y80" s="336">
        <f t="shared" si="12"/>
        <v>1</v>
      </c>
      <c r="Z80" s="337">
        <f t="shared" si="12"/>
        <v>1</v>
      </c>
      <c r="AA80" s="8"/>
      <c r="AB80" s="3"/>
    </row>
    <row r="81" spans="1:28" ht="15" customHeight="1" x14ac:dyDescent="0.2">
      <c r="A81" s="21"/>
      <c r="B81" s="168"/>
      <c r="C81" s="169"/>
      <c r="D81" s="196"/>
      <c r="E81" s="173"/>
      <c r="F81" s="16"/>
      <c r="G81" s="542" t="s">
        <v>123</v>
      </c>
      <c r="H81" s="543"/>
      <c r="I81" s="543"/>
      <c r="J81" s="543"/>
      <c r="K81" s="543"/>
      <c r="L81" s="543"/>
      <c r="M81" s="543"/>
      <c r="N81" s="544"/>
      <c r="O81" s="27">
        <v>5</v>
      </c>
      <c r="P81" s="26">
        <v>1</v>
      </c>
      <c r="Q81" s="170" t="s">
        <v>122</v>
      </c>
      <c r="R81" s="24" t="s">
        <v>41</v>
      </c>
      <c r="S81" s="25" t="s">
        <v>117</v>
      </c>
      <c r="T81" s="24" t="s">
        <v>35</v>
      </c>
      <c r="U81" s="23" t="s">
        <v>34</v>
      </c>
      <c r="V81" s="22" t="s">
        <v>31</v>
      </c>
      <c r="W81" s="171"/>
      <c r="X81" s="336">
        <f t="shared" si="12"/>
        <v>1</v>
      </c>
      <c r="Y81" s="336">
        <f t="shared" si="12"/>
        <v>1</v>
      </c>
      <c r="Z81" s="337">
        <f t="shared" si="12"/>
        <v>1</v>
      </c>
      <c r="AA81" s="8"/>
      <c r="AB81" s="3"/>
    </row>
    <row r="82" spans="1:28" ht="15" customHeight="1" x14ac:dyDescent="0.2">
      <c r="A82" s="21"/>
      <c r="B82" s="168"/>
      <c r="C82" s="169"/>
      <c r="D82" s="196"/>
      <c r="E82" s="173"/>
      <c r="F82" s="122"/>
      <c r="G82" s="175"/>
      <c r="H82" s="542" t="s">
        <v>121</v>
      </c>
      <c r="I82" s="543"/>
      <c r="J82" s="543"/>
      <c r="K82" s="543"/>
      <c r="L82" s="543"/>
      <c r="M82" s="543"/>
      <c r="N82" s="544"/>
      <c r="O82" s="27">
        <v>5</v>
      </c>
      <c r="P82" s="26">
        <v>1</v>
      </c>
      <c r="Q82" s="170" t="s">
        <v>120</v>
      </c>
      <c r="R82" s="24" t="s">
        <v>41</v>
      </c>
      <c r="S82" s="25" t="s">
        <v>117</v>
      </c>
      <c r="T82" s="24" t="s">
        <v>116</v>
      </c>
      <c r="U82" s="23" t="s">
        <v>34</v>
      </c>
      <c r="V82" s="22" t="s">
        <v>31</v>
      </c>
      <c r="W82" s="171"/>
      <c r="X82" s="336">
        <f t="shared" si="12"/>
        <v>1</v>
      </c>
      <c r="Y82" s="336">
        <f t="shared" si="12"/>
        <v>1</v>
      </c>
      <c r="Z82" s="337">
        <f t="shared" si="12"/>
        <v>1</v>
      </c>
      <c r="AA82" s="8"/>
      <c r="AB82" s="3"/>
    </row>
    <row r="83" spans="1:28" ht="15" customHeight="1" x14ac:dyDescent="0.2">
      <c r="A83" s="21"/>
      <c r="B83" s="168"/>
      <c r="C83" s="169"/>
      <c r="D83" s="196"/>
      <c r="E83" s="173"/>
      <c r="F83" s="122"/>
      <c r="G83" s="178"/>
      <c r="H83" s="16"/>
      <c r="I83" s="542" t="s">
        <v>119</v>
      </c>
      <c r="J83" s="543"/>
      <c r="K83" s="543"/>
      <c r="L83" s="543"/>
      <c r="M83" s="543"/>
      <c r="N83" s="544"/>
      <c r="O83" s="27">
        <v>5</v>
      </c>
      <c r="P83" s="26">
        <v>1</v>
      </c>
      <c r="Q83" s="170" t="s">
        <v>118</v>
      </c>
      <c r="R83" s="24" t="s">
        <v>41</v>
      </c>
      <c r="S83" s="25" t="s">
        <v>117</v>
      </c>
      <c r="T83" s="24" t="s">
        <v>116</v>
      </c>
      <c r="U83" s="23" t="s">
        <v>115</v>
      </c>
      <c r="V83" s="22" t="s">
        <v>31</v>
      </c>
      <c r="W83" s="171"/>
      <c r="X83" s="336">
        <f>X84</f>
        <v>1</v>
      </c>
      <c r="Y83" s="336">
        <f>Y84</f>
        <v>1</v>
      </c>
      <c r="Z83" s="337">
        <f>Z84</f>
        <v>1</v>
      </c>
      <c r="AA83" s="8"/>
      <c r="AB83" s="3"/>
    </row>
    <row r="84" spans="1:28" ht="29.25" customHeight="1" x14ac:dyDescent="0.2">
      <c r="A84" s="21"/>
      <c r="B84" s="168"/>
      <c r="C84" s="169"/>
      <c r="D84" s="196"/>
      <c r="E84" s="176"/>
      <c r="F84" s="123"/>
      <c r="G84" s="177"/>
      <c r="H84" s="36"/>
      <c r="I84" s="35"/>
      <c r="J84" s="545" t="s">
        <v>94</v>
      </c>
      <c r="K84" s="545"/>
      <c r="L84" s="545"/>
      <c r="M84" s="545"/>
      <c r="N84" s="546"/>
      <c r="O84" s="14">
        <v>5</v>
      </c>
      <c r="P84" s="13">
        <v>1</v>
      </c>
      <c r="Q84" s="170" t="s">
        <v>118</v>
      </c>
      <c r="R84" s="10" t="s">
        <v>41</v>
      </c>
      <c r="S84" s="11" t="s">
        <v>117</v>
      </c>
      <c r="T84" s="10" t="s">
        <v>116</v>
      </c>
      <c r="U84" s="9" t="s">
        <v>115</v>
      </c>
      <c r="V84" s="154" t="s">
        <v>89</v>
      </c>
      <c r="W84" s="171"/>
      <c r="X84" s="282">
        <v>1</v>
      </c>
      <c r="Y84" s="282">
        <v>1</v>
      </c>
      <c r="Z84" s="283">
        <v>1</v>
      </c>
      <c r="AA84" s="8"/>
      <c r="AB84" s="3"/>
    </row>
    <row r="85" spans="1:28" ht="15" customHeight="1" x14ac:dyDescent="0.2">
      <c r="A85" s="21"/>
      <c r="B85" s="168"/>
      <c r="C85" s="169"/>
      <c r="D85" s="196"/>
      <c r="E85" s="578" t="s">
        <v>114</v>
      </c>
      <c r="F85" s="579"/>
      <c r="G85" s="579"/>
      <c r="H85" s="579"/>
      <c r="I85" s="579"/>
      <c r="J85" s="580"/>
      <c r="K85" s="580"/>
      <c r="L85" s="580"/>
      <c r="M85" s="580"/>
      <c r="N85" s="581"/>
      <c r="O85" s="90">
        <v>5</v>
      </c>
      <c r="P85" s="91">
        <v>2</v>
      </c>
      <c r="Q85" s="183" t="s">
        <v>31</v>
      </c>
      <c r="R85" s="111" t="s">
        <v>31</v>
      </c>
      <c r="S85" s="112" t="s">
        <v>31</v>
      </c>
      <c r="T85" s="111" t="s">
        <v>31</v>
      </c>
      <c r="U85" s="113" t="s">
        <v>31</v>
      </c>
      <c r="V85" s="93" t="s">
        <v>31</v>
      </c>
      <c r="W85" s="184"/>
      <c r="X85" s="338">
        <f t="shared" ref="X85:Z89" si="13">X86</f>
        <v>1</v>
      </c>
      <c r="Y85" s="338">
        <f t="shared" si="13"/>
        <v>1</v>
      </c>
      <c r="Z85" s="339">
        <f t="shared" si="13"/>
        <v>1</v>
      </c>
      <c r="AA85" s="8"/>
      <c r="AB85" s="3"/>
    </row>
    <row r="86" spans="1:28" ht="57.75" customHeight="1" x14ac:dyDescent="0.2">
      <c r="A86" s="21"/>
      <c r="B86" s="168"/>
      <c r="C86" s="169"/>
      <c r="D86" s="196"/>
      <c r="E86" s="172"/>
      <c r="F86" s="542" t="s">
        <v>50</v>
      </c>
      <c r="G86" s="543"/>
      <c r="H86" s="543"/>
      <c r="I86" s="543"/>
      <c r="J86" s="543"/>
      <c r="K86" s="543"/>
      <c r="L86" s="543"/>
      <c r="M86" s="543"/>
      <c r="N86" s="544"/>
      <c r="O86" s="27">
        <v>5</v>
      </c>
      <c r="P86" s="26">
        <v>2</v>
      </c>
      <c r="Q86" s="170" t="s">
        <v>49</v>
      </c>
      <c r="R86" s="24" t="s">
        <v>41</v>
      </c>
      <c r="S86" s="25" t="s">
        <v>36</v>
      </c>
      <c r="T86" s="24" t="s">
        <v>35</v>
      </c>
      <c r="U86" s="23" t="s">
        <v>34</v>
      </c>
      <c r="V86" s="22" t="s">
        <v>31</v>
      </c>
      <c r="W86" s="171"/>
      <c r="X86" s="336">
        <f t="shared" si="13"/>
        <v>1</v>
      </c>
      <c r="Y86" s="336">
        <f t="shared" si="13"/>
        <v>1</v>
      </c>
      <c r="Z86" s="337">
        <f t="shared" si="13"/>
        <v>1</v>
      </c>
      <c r="AA86" s="8"/>
      <c r="AB86" s="3"/>
    </row>
    <row r="87" spans="1:28" ht="29.25" customHeight="1" x14ac:dyDescent="0.2">
      <c r="A87" s="21"/>
      <c r="B87" s="168"/>
      <c r="C87" s="169"/>
      <c r="D87" s="196"/>
      <c r="E87" s="173"/>
      <c r="F87" s="16"/>
      <c r="G87" s="542" t="s">
        <v>113</v>
      </c>
      <c r="H87" s="543"/>
      <c r="I87" s="543"/>
      <c r="J87" s="543"/>
      <c r="K87" s="543"/>
      <c r="L87" s="543"/>
      <c r="M87" s="543"/>
      <c r="N87" s="544"/>
      <c r="O87" s="27">
        <v>5</v>
      </c>
      <c r="P87" s="26">
        <v>2</v>
      </c>
      <c r="Q87" s="170" t="s">
        <v>112</v>
      </c>
      <c r="R87" s="24" t="s">
        <v>41</v>
      </c>
      <c r="S87" s="25" t="s">
        <v>107</v>
      </c>
      <c r="T87" s="24" t="s">
        <v>35</v>
      </c>
      <c r="U87" s="23" t="s">
        <v>34</v>
      </c>
      <c r="V87" s="22" t="s">
        <v>31</v>
      </c>
      <c r="W87" s="171"/>
      <c r="X87" s="336">
        <f t="shared" si="13"/>
        <v>1</v>
      </c>
      <c r="Y87" s="336">
        <f t="shared" si="13"/>
        <v>1</v>
      </c>
      <c r="Z87" s="337">
        <f t="shared" si="13"/>
        <v>1</v>
      </c>
      <c r="AA87" s="8"/>
      <c r="AB87" s="3"/>
    </row>
    <row r="88" spans="1:28" ht="29.25" customHeight="1" x14ac:dyDescent="0.2">
      <c r="A88" s="21"/>
      <c r="B88" s="168"/>
      <c r="C88" s="169"/>
      <c r="D88" s="196"/>
      <c r="E88" s="173"/>
      <c r="F88" s="122"/>
      <c r="G88" s="175"/>
      <c r="H88" s="542" t="s">
        <v>111</v>
      </c>
      <c r="I88" s="543"/>
      <c r="J88" s="543"/>
      <c r="K88" s="543"/>
      <c r="L88" s="543"/>
      <c r="M88" s="543"/>
      <c r="N88" s="544"/>
      <c r="O88" s="27">
        <v>5</v>
      </c>
      <c r="P88" s="26">
        <v>2</v>
      </c>
      <c r="Q88" s="170" t="s">
        <v>110</v>
      </c>
      <c r="R88" s="24" t="s">
        <v>41</v>
      </c>
      <c r="S88" s="25" t="s">
        <v>107</v>
      </c>
      <c r="T88" s="24" t="s">
        <v>91</v>
      </c>
      <c r="U88" s="23" t="s">
        <v>34</v>
      </c>
      <c r="V88" s="22" t="s">
        <v>31</v>
      </c>
      <c r="W88" s="171"/>
      <c r="X88" s="336">
        <f t="shared" si="13"/>
        <v>1</v>
      </c>
      <c r="Y88" s="336">
        <f t="shared" si="13"/>
        <v>1</v>
      </c>
      <c r="Z88" s="337">
        <f t="shared" si="13"/>
        <v>1</v>
      </c>
      <c r="AA88" s="8"/>
      <c r="AB88" s="3"/>
    </row>
    <row r="89" spans="1:28" ht="15" customHeight="1" x14ac:dyDescent="0.2">
      <c r="A89" s="21"/>
      <c r="B89" s="168"/>
      <c r="C89" s="169"/>
      <c r="D89" s="196"/>
      <c r="E89" s="173"/>
      <c r="F89" s="122"/>
      <c r="G89" s="178"/>
      <c r="H89" s="16"/>
      <c r="I89" s="542" t="s">
        <v>109</v>
      </c>
      <c r="J89" s="543"/>
      <c r="K89" s="543"/>
      <c r="L89" s="543"/>
      <c r="M89" s="543"/>
      <c r="N89" s="544"/>
      <c r="O89" s="27">
        <v>5</v>
      </c>
      <c r="P89" s="26">
        <v>2</v>
      </c>
      <c r="Q89" s="170" t="s">
        <v>108</v>
      </c>
      <c r="R89" s="24" t="s">
        <v>41</v>
      </c>
      <c r="S89" s="25" t="s">
        <v>107</v>
      </c>
      <c r="T89" s="24" t="s">
        <v>91</v>
      </c>
      <c r="U89" s="23" t="s">
        <v>106</v>
      </c>
      <c r="V89" s="22" t="s">
        <v>31</v>
      </c>
      <c r="W89" s="171"/>
      <c r="X89" s="336">
        <f t="shared" si="13"/>
        <v>1</v>
      </c>
      <c r="Y89" s="336">
        <f t="shared" si="13"/>
        <v>1</v>
      </c>
      <c r="Z89" s="337">
        <f t="shared" si="13"/>
        <v>1</v>
      </c>
      <c r="AA89" s="8"/>
      <c r="AB89" s="3"/>
    </row>
    <row r="90" spans="1:28" ht="29.25" customHeight="1" x14ac:dyDescent="0.2">
      <c r="A90" s="21"/>
      <c r="B90" s="168"/>
      <c r="C90" s="169"/>
      <c r="D90" s="196"/>
      <c r="E90" s="176"/>
      <c r="F90" s="123"/>
      <c r="G90" s="177"/>
      <c r="H90" s="36"/>
      <c r="I90" s="35"/>
      <c r="J90" s="545" t="s">
        <v>94</v>
      </c>
      <c r="K90" s="545"/>
      <c r="L90" s="545"/>
      <c r="M90" s="545"/>
      <c r="N90" s="546"/>
      <c r="O90" s="14">
        <v>5</v>
      </c>
      <c r="P90" s="13">
        <v>2</v>
      </c>
      <c r="Q90" s="170" t="s">
        <v>108</v>
      </c>
      <c r="R90" s="10" t="s">
        <v>41</v>
      </c>
      <c r="S90" s="11" t="s">
        <v>107</v>
      </c>
      <c r="T90" s="10" t="s">
        <v>91</v>
      </c>
      <c r="U90" s="9" t="s">
        <v>106</v>
      </c>
      <c r="V90" s="154" t="s">
        <v>89</v>
      </c>
      <c r="W90" s="171"/>
      <c r="X90" s="282">
        <v>1</v>
      </c>
      <c r="Y90" s="282">
        <v>1</v>
      </c>
      <c r="Z90" s="283">
        <v>1</v>
      </c>
      <c r="AA90" s="8"/>
      <c r="AB90" s="3"/>
    </row>
    <row r="91" spans="1:28" ht="15" customHeight="1" x14ac:dyDescent="0.2">
      <c r="A91" s="21"/>
      <c r="B91" s="168"/>
      <c r="C91" s="169"/>
      <c r="D91" s="196"/>
      <c r="E91" s="549" t="s">
        <v>105</v>
      </c>
      <c r="F91" s="550"/>
      <c r="G91" s="550"/>
      <c r="H91" s="550"/>
      <c r="I91" s="550"/>
      <c r="J91" s="552"/>
      <c r="K91" s="552"/>
      <c r="L91" s="552"/>
      <c r="M91" s="552"/>
      <c r="N91" s="553"/>
      <c r="O91" s="90">
        <v>5</v>
      </c>
      <c r="P91" s="91">
        <v>3</v>
      </c>
      <c r="Q91" s="183" t="s">
        <v>31</v>
      </c>
      <c r="R91" s="111" t="s">
        <v>31</v>
      </c>
      <c r="S91" s="112" t="s">
        <v>31</v>
      </c>
      <c r="T91" s="111" t="s">
        <v>31</v>
      </c>
      <c r="U91" s="113" t="s">
        <v>31</v>
      </c>
      <c r="V91" s="93" t="s">
        <v>31</v>
      </c>
      <c r="W91" s="184"/>
      <c r="X91" s="338">
        <f t="shared" ref="X91:Z92" si="14">X92</f>
        <v>2</v>
      </c>
      <c r="Y91" s="338">
        <f t="shared" si="14"/>
        <v>2</v>
      </c>
      <c r="Z91" s="339">
        <f t="shared" si="14"/>
        <v>2</v>
      </c>
      <c r="AA91" s="8"/>
      <c r="AB91" s="3"/>
    </row>
    <row r="92" spans="1:28" ht="57.75" customHeight="1" x14ac:dyDescent="0.2">
      <c r="A92" s="21"/>
      <c r="B92" s="168"/>
      <c r="C92" s="169"/>
      <c r="D92" s="196"/>
      <c r="E92" s="172"/>
      <c r="F92" s="542" t="s">
        <v>50</v>
      </c>
      <c r="G92" s="543"/>
      <c r="H92" s="543"/>
      <c r="I92" s="543"/>
      <c r="J92" s="543"/>
      <c r="K92" s="543"/>
      <c r="L92" s="543"/>
      <c r="M92" s="543"/>
      <c r="N92" s="544"/>
      <c r="O92" s="27">
        <v>5</v>
      </c>
      <c r="P92" s="26">
        <v>3</v>
      </c>
      <c r="Q92" s="170" t="s">
        <v>49</v>
      </c>
      <c r="R92" s="24" t="s">
        <v>41</v>
      </c>
      <c r="S92" s="25" t="s">
        <v>36</v>
      </c>
      <c r="T92" s="24" t="s">
        <v>35</v>
      </c>
      <c r="U92" s="23" t="s">
        <v>34</v>
      </c>
      <c r="V92" s="22" t="s">
        <v>31</v>
      </c>
      <c r="W92" s="171"/>
      <c r="X92" s="336">
        <f t="shared" si="14"/>
        <v>2</v>
      </c>
      <c r="Y92" s="336">
        <f t="shared" si="14"/>
        <v>2</v>
      </c>
      <c r="Z92" s="337">
        <f t="shared" si="14"/>
        <v>2</v>
      </c>
      <c r="AA92" s="8"/>
      <c r="AB92" s="3"/>
    </row>
    <row r="93" spans="1:28" ht="15" customHeight="1" x14ac:dyDescent="0.2">
      <c r="A93" s="21"/>
      <c r="B93" s="168"/>
      <c r="C93" s="169"/>
      <c r="D93" s="196"/>
      <c r="E93" s="173"/>
      <c r="F93" s="16"/>
      <c r="G93" s="542" t="s">
        <v>104</v>
      </c>
      <c r="H93" s="543"/>
      <c r="I93" s="543"/>
      <c r="J93" s="543"/>
      <c r="K93" s="543"/>
      <c r="L93" s="543"/>
      <c r="M93" s="543"/>
      <c r="N93" s="544"/>
      <c r="O93" s="27">
        <v>5</v>
      </c>
      <c r="P93" s="26">
        <v>3</v>
      </c>
      <c r="Q93" s="170" t="s">
        <v>103</v>
      </c>
      <c r="R93" s="24" t="s">
        <v>41</v>
      </c>
      <c r="S93" s="25" t="s">
        <v>92</v>
      </c>
      <c r="T93" s="24" t="s">
        <v>35</v>
      </c>
      <c r="U93" s="23" t="s">
        <v>34</v>
      </c>
      <c r="V93" s="22" t="s">
        <v>31</v>
      </c>
      <c r="W93" s="171"/>
      <c r="X93" s="336">
        <f>X94+X97</f>
        <v>2</v>
      </c>
      <c r="Y93" s="336">
        <f>Y94+Y97</f>
        <v>2</v>
      </c>
      <c r="Z93" s="337">
        <f>Z94+Z97</f>
        <v>2</v>
      </c>
      <c r="AA93" s="8"/>
      <c r="AB93" s="3"/>
    </row>
    <row r="94" spans="1:28" ht="15" customHeight="1" x14ac:dyDescent="0.2">
      <c r="A94" s="21"/>
      <c r="B94" s="168"/>
      <c r="C94" s="169"/>
      <c r="D94" s="196"/>
      <c r="E94" s="173"/>
      <c r="F94" s="122"/>
      <c r="G94" s="175"/>
      <c r="H94" s="542" t="s">
        <v>102</v>
      </c>
      <c r="I94" s="543"/>
      <c r="J94" s="543"/>
      <c r="K94" s="543"/>
      <c r="L94" s="543"/>
      <c r="M94" s="543"/>
      <c r="N94" s="544"/>
      <c r="O94" s="27">
        <v>5</v>
      </c>
      <c r="P94" s="26">
        <v>3</v>
      </c>
      <c r="Q94" s="170" t="s">
        <v>101</v>
      </c>
      <c r="R94" s="24" t="s">
        <v>41</v>
      </c>
      <c r="S94" s="25" t="s">
        <v>92</v>
      </c>
      <c r="T94" s="24" t="s">
        <v>39</v>
      </c>
      <c r="U94" s="23" t="s">
        <v>34</v>
      </c>
      <c r="V94" s="22" t="s">
        <v>31</v>
      </c>
      <c r="W94" s="171"/>
      <c r="X94" s="336">
        <f t="shared" ref="X94:Z95" si="15">X95</f>
        <v>1</v>
      </c>
      <c r="Y94" s="336">
        <f t="shared" si="15"/>
        <v>1</v>
      </c>
      <c r="Z94" s="337">
        <f t="shared" si="15"/>
        <v>1</v>
      </c>
      <c r="AA94" s="8"/>
      <c r="AB94" s="3"/>
    </row>
    <row r="95" spans="1:28" ht="15" customHeight="1" x14ac:dyDescent="0.2">
      <c r="A95" s="21"/>
      <c r="B95" s="168"/>
      <c r="C95" s="169"/>
      <c r="D95" s="196"/>
      <c r="E95" s="173"/>
      <c r="F95" s="122"/>
      <c r="G95" s="178"/>
      <c r="H95" s="16"/>
      <c r="I95" s="542" t="s">
        <v>100</v>
      </c>
      <c r="J95" s="543"/>
      <c r="K95" s="543"/>
      <c r="L95" s="543"/>
      <c r="M95" s="543"/>
      <c r="N95" s="544"/>
      <c r="O95" s="27">
        <v>5</v>
      </c>
      <c r="P95" s="26">
        <v>3</v>
      </c>
      <c r="Q95" s="170" t="s">
        <v>99</v>
      </c>
      <c r="R95" s="24" t="s">
        <v>41</v>
      </c>
      <c r="S95" s="25" t="s">
        <v>92</v>
      </c>
      <c r="T95" s="24" t="s">
        <v>39</v>
      </c>
      <c r="U95" s="23" t="s">
        <v>98</v>
      </c>
      <c r="V95" s="22" t="s">
        <v>31</v>
      </c>
      <c r="W95" s="171"/>
      <c r="X95" s="336">
        <f t="shared" si="15"/>
        <v>1</v>
      </c>
      <c r="Y95" s="336">
        <f t="shared" si="15"/>
        <v>1</v>
      </c>
      <c r="Z95" s="337">
        <f t="shared" si="15"/>
        <v>1</v>
      </c>
      <c r="AA95" s="8"/>
      <c r="AB95" s="3"/>
    </row>
    <row r="96" spans="1:28" ht="29.25" customHeight="1" x14ac:dyDescent="0.2">
      <c r="A96" s="21"/>
      <c r="B96" s="168"/>
      <c r="C96" s="169"/>
      <c r="D96" s="196"/>
      <c r="E96" s="173"/>
      <c r="F96" s="122"/>
      <c r="G96" s="178"/>
      <c r="H96" s="36"/>
      <c r="I96" s="35"/>
      <c r="J96" s="545" t="s">
        <v>94</v>
      </c>
      <c r="K96" s="545"/>
      <c r="L96" s="545"/>
      <c r="M96" s="545"/>
      <c r="N96" s="546"/>
      <c r="O96" s="14">
        <v>5</v>
      </c>
      <c r="P96" s="13">
        <v>3</v>
      </c>
      <c r="Q96" s="170" t="s">
        <v>99</v>
      </c>
      <c r="R96" s="10" t="s">
        <v>41</v>
      </c>
      <c r="S96" s="11" t="s">
        <v>92</v>
      </c>
      <c r="T96" s="10" t="s">
        <v>39</v>
      </c>
      <c r="U96" s="9" t="s">
        <v>98</v>
      </c>
      <c r="V96" s="154" t="s">
        <v>89</v>
      </c>
      <c r="W96" s="171"/>
      <c r="X96" s="282">
        <v>1</v>
      </c>
      <c r="Y96" s="282">
        <v>1</v>
      </c>
      <c r="Z96" s="283">
        <v>1</v>
      </c>
      <c r="AA96" s="8"/>
      <c r="AB96" s="3"/>
    </row>
    <row r="97" spans="1:28" ht="15" customHeight="1" x14ac:dyDescent="0.2">
      <c r="A97" s="21"/>
      <c r="B97" s="168"/>
      <c r="C97" s="169"/>
      <c r="D97" s="196"/>
      <c r="E97" s="173"/>
      <c r="F97" s="122"/>
      <c r="G97" s="178"/>
      <c r="H97" s="542" t="s">
        <v>97</v>
      </c>
      <c r="I97" s="543"/>
      <c r="J97" s="547"/>
      <c r="K97" s="547"/>
      <c r="L97" s="547"/>
      <c r="M97" s="547"/>
      <c r="N97" s="548"/>
      <c r="O97" s="41">
        <v>5</v>
      </c>
      <c r="P97" s="40">
        <v>3</v>
      </c>
      <c r="Q97" s="170" t="s">
        <v>96</v>
      </c>
      <c r="R97" s="114" t="s">
        <v>41</v>
      </c>
      <c r="S97" s="115" t="s">
        <v>92</v>
      </c>
      <c r="T97" s="114" t="s">
        <v>91</v>
      </c>
      <c r="U97" s="116" t="s">
        <v>34</v>
      </c>
      <c r="V97" s="39" t="s">
        <v>31</v>
      </c>
      <c r="W97" s="171"/>
      <c r="X97" s="340">
        <f t="shared" ref="X97:Z98" si="16">X98</f>
        <v>1</v>
      </c>
      <c r="Y97" s="340">
        <f t="shared" si="16"/>
        <v>1</v>
      </c>
      <c r="Z97" s="341">
        <f t="shared" si="16"/>
        <v>1</v>
      </c>
      <c r="AA97" s="8"/>
      <c r="AB97" s="3"/>
    </row>
    <row r="98" spans="1:28" ht="15" customHeight="1" x14ac:dyDescent="0.2">
      <c r="A98" s="21"/>
      <c r="B98" s="168"/>
      <c r="C98" s="169"/>
      <c r="D98" s="196"/>
      <c r="E98" s="173"/>
      <c r="F98" s="122"/>
      <c r="G98" s="178"/>
      <c r="H98" s="16"/>
      <c r="I98" s="542" t="s">
        <v>95</v>
      </c>
      <c r="J98" s="543"/>
      <c r="K98" s="543"/>
      <c r="L98" s="543"/>
      <c r="M98" s="543"/>
      <c r="N98" s="544"/>
      <c r="O98" s="27">
        <v>5</v>
      </c>
      <c r="P98" s="26">
        <v>3</v>
      </c>
      <c r="Q98" s="170" t="s">
        <v>93</v>
      </c>
      <c r="R98" s="24" t="s">
        <v>41</v>
      </c>
      <c r="S98" s="25" t="s">
        <v>92</v>
      </c>
      <c r="T98" s="24" t="s">
        <v>91</v>
      </c>
      <c r="U98" s="23" t="s">
        <v>90</v>
      </c>
      <c r="V98" s="22" t="s">
        <v>31</v>
      </c>
      <c r="W98" s="171"/>
      <c r="X98" s="336">
        <f t="shared" si="16"/>
        <v>1</v>
      </c>
      <c r="Y98" s="336">
        <f t="shared" si="16"/>
        <v>1</v>
      </c>
      <c r="Z98" s="337">
        <f t="shared" si="16"/>
        <v>1</v>
      </c>
      <c r="AA98" s="8"/>
      <c r="AB98" s="3"/>
    </row>
    <row r="99" spans="1:28" ht="29.25" customHeight="1" x14ac:dyDescent="0.2">
      <c r="A99" s="21"/>
      <c r="B99" s="168"/>
      <c r="C99" s="169"/>
      <c r="D99" s="197"/>
      <c r="E99" s="176"/>
      <c r="F99" s="123"/>
      <c r="G99" s="177"/>
      <c r="H99" s="36"/>
      <c r="I99" s="35"/>
      <c r="J99" s="545" t="s">
        <v>94</v>
      </c>
      <c r="K99" s="545"/>
      <c r="L99" s="545"/>
      <c r="M99" s="545"/>
      <c r="N99" s="546"/>
      <c r="O99" s="14">
        <v>5</v>
      </c>
      <c r="P99" s="13">
        <v>3</v>
      </c>
      <c r="Q99" s="170" t="s">
        <v>93</v>
      </c>
      <c r="R99" s="10" t="s">
        <v>41</v>
      </c>
      <c r="S99" s="11" t="s">
        <v>92</v>
      </c>
      <c r="T99" s="10" t="s">
        <v>91</v>
      </c>
      <c r="U99" s="9" t="s">
        <v>90</v>
      </c>
      <c r="V99" s="154" t="s">
        <v>89</v>
      </c>
      <c r="W99" s="171"/>
      <c r="X99" s="282">
        <v>1</v>
      </c>
      <c r="Y99" s="282">
        <v>1</v>
      </c>
      <c r="Z99" s="283">
        <v>1</v>
      </c>
      <c r="AA99" s="8"/>
      <c r="AB99" s="3"/>
    </row>
    <row r="100" spans="1:28" ht="15" customHeight="1" x14ac:dyDescent="0.2">
      <c r="A100" s="21"/>
      <c r="B100" s="168"/>
      <c r="C100" s="169"/>
      <c r="D100" s="561" t="s">
        <v>88</v>
      </c>
      <c r="E100" s="536"/>
      <c r="F100" s="536"/>
      <c r="G100" s="536"/>
      <c r="H100" s="536"/>
      <c r="I100" s="536"/>
      <c r="J100" s="540"/>
      <c r="K100" s="540"/>
      <c r="L100" s="540"/>
      <c r="M100" s="540"/>
      <c r="N100" s="541"/>
      <c r="O100" s="33">
        <v>8</v>
      </c>
      <c r="P100" s="32" t="s">
        <v>31</v>
      </c>
      <c r="Q100" s="170" t="s">
        <v>31</v>
      </c>
      <c r="R100" s="117" t="s">
        <v>31</v>
      </c>
      <c r="S100" s="118" t="s">
        <v>31</v>
      </c>
      <c r="T100" s="117" t="s">
        <v>31</v>
      </c>
      <c r="U100" s="119" t="s">
        <v>31</v>
      </c>
      <c r="V100" s="31" t="s">
        <v>31</v>
      </c>
      <c r="W100" s="171"/>
      <c r="X100" s="342">
        <f t="shared" ref="X100:Z101" si="17">X101</f>
        <v>2</v>
      </c>
      <c r="Y100" s="342">
        <f t="shared" si="17"/>
        <v>2</v>
      </c>
      <c r="Z100" s="343">
        <f t="shared" si="17"/>
        <v>2</v>
      </c>
      <c r="AA100" s="8"/>
      <c r="AB100" s="3"/>
    </row>
    <row r="101" spans="1:28" ht="15" customHeight="1" x14ac:dyDescent="0.2">
      <c r="A101" s="21"/>
      <c r="B101" s="168"/>
      <c r="C101" s="169"/>
      <c r="D101" s="196"/>
      <c r="E101" s="549" t="s">
        <v>87</v>
      </c>
      <c r="F101" s="550"/>
      <c r="G101" s="550"/>
      <c r="H101" s="550"/>
      <c r="I101" s="550"/>
      <c r="J101" s="550"/>
      <c r="K101" s="550"/>
      <c r="L101" s="550"/>
      <c r="M101" s="550"/>
      <c r="N101" s="551"/>
      <c r="O101" s="95">
        <v>8</v>
      </c>
      <c r="P101" s="96">
        <v>1</v>
      </c>
      <c r="Q101" s="183" t="s">
        <v>31</v>
      </c>
      <c r="R101" s="97" t="s">
        <v>31</v>
      </c>
      <c r="S101" s="98" t="s">
        <v>31</v>
      </c>
      <c r="T101" s="97" t="s">
        <v>31</v>
      </c>
      <c r="U101" s="99" t="s">
        <v>31</v>
      </c>
      <c r="V101" s="100" t="s">
        <v>31</v>
      </c>
      <c r="W101" s="184"/>
      <c r="X101" s="334">
        <f t="shared" si="17"/>
        <v>2</v>
      </c>
      <c r="Y101" s="334">
        <f t="shared" si="17"/>
        <v>2</v>
      </c>
      <c r="Z101" s="335">
        <f t="shared" si="17"/>
        <v>2</v>
      </c>
      <c r="AA101" s="8"/>
      <c r="AB101" s="3"/>
    </row>
    <row r="102" spans="1:28" ht="29.25" customHeight="1" x14ac:dyDescent="0.2">
      <c r="A102" s="21"/>
      <c r="B102" s="168"/>
      <c r="C102" s="169"/>
      <c r="D102" s="196"/>
      <c r="E102" s="172"/>
      <c r="F102" s="542" t="s">
        <v>86</v>
      </c>
      <c r="G102" s="543"/>
      <c r="H102" s="543"/>
      <c r="I102" s="543"/>
      <c r="J102" s="543"/>
      <c r="K102" s="543"/>
      <c r="L102" s="543"/>
      <c r="M102" s="543"/>
      <c r="N102" s="544"/>
      <c r="O102" s="27">
        <v>8</v>
      </c>
      <c r="P102" s="26">
        <v>1</v>
      </c>
      <c r="Q102" s="170" t="s">
        <v>85</v>
      </c>
      <c r="R102" s="24" t="s">
        <v>69</v>
      </c>
      <c r="S102" s="25" t="s">
        <v>36</v>
      </c>
      <c r="T102" s="24" t="s">
        <v>35</v>
      </c>
      <c r="U102" s="23" t="s">
        <v>34</v>
      </c>
      <c r="V102" s="22" t="s">
        <v>31</v>
      </c>
      <c r="W102" s="171"/>
      <c r="X102" s="336">
        <f>X103+X107</f>
        <v>2</v>
      </c>
      <c r="Y102" s="336">
        <f>Y103+Y107</f>
        <v>2</v>
      </c>
      <c r="Z102" s="337">
        <f>Z103+Z107</f>
        <v>2</v>
      </c>
      <c r="AA102" s="8"/>
      <c r="AB102" s="3"/>
    </row>
    <row r="103" spans="1:28" ht="15" customHeight="1" x14ac:dyDescent="0.2">
      <c r="A103" s="21"/>
      <c r="B103" s="168"/>
      <c r="C103" s="169"/>
      <c r="D103" s="196"/>
      <c r="E103" s="173"/>
      <c r="F103" s="16"/>
      <c r="G103" s="542" t="s">
        <v>84</v>
      </c>
      <c r="H103" s="543"/>
      <c r="I103" s="543"/>
      <c r="J103" s="543"/>
      <c r="K103" s="543"/>
      <c r="L103" s="543"/>
      <c r="M103" s="543"/>
      <c r="N103" s="544"/>
      <c r="O103" s="27">
        <v>8</v>
      </c>
      <c r="P103" s="26">
        <v>1</v>
      </c>
      <c r="Q103" s="170" t="s">
        <v>83</v>
      </c>
      <c r="R103" s="24" t="s">
        <v>69</v>
      </c>
      <c r="S103" s="25" t="s">
        <v>78</v>
      </c>
      <c r="T103" s="24" t="s">
        <v>35</v>
      </c>
      <c r="U103" s="23" t="s">
        <v>34</v>
      </c>
      <c r="V103" s="22" t="s">
        <v>31</v>
      </c>
      <c r="W103" s="171"/>
      <c r="X103" s="336">
        <f t="shared" ref="X103:Z105" si="18">X104</f>
        <v>1</v>
      </c>
      <c r="Y103" s="336">
        <f t="shared" si="18"/>
        <v>1</v>
      </c>
      <c r="Z103" s="337">
        <f t="shared" si="18"/>
        <v>1</v>
      </c>
      <c r="AA103" s="8"/>
      <c r="AB103" s="3"/>
    </row>
    <row r="104" spans="1:28" ht="15" customHeight="1" x14ac:dyDescent="0.2">
      <c r="A104" s="21"/>
      <c r="B104" s="168"/>
      <c r="C104" s="169"/>
      <c r="D104" s="196"/>
      <c r="E104" s="173"/>
      <c r="F104" s="122"/>
      <c r="G104" s="175"/>
      <c r="H104" s="542" t="s">
        <v>82</v>
      </c>
      <c r="I104" s="543"/>
      <c r="J104" s="543"/>
      <c r="K104" s="543"/>
      <c r="L104" s="543"/>
      <c r="M104" s="543"/>
      <c r="N104" s="544"/>
      <c r="O104" s="27">
        <v>8</v>
      </c>
      <c r="P104" s="26">
        <v>1</v>
      </c>
      <c r="Q104" s="170" t="s">
        <v>81</v>
      </c>
      <c r="R104" s="24" t="s">
        <v>69</v>
      </c>
      <c r="S104" s="25" t="s">
        <v>78</v>
      </c>
      <c r="T104" s="24" t="s">
        <v>39</v>
      </c>
      <c r="U104" s="23" t="s">
        <v>34</v>
      </c>
      <c r="V104" s="22" t="s">
        <v>31</v>
      </c>
      <c r="W104" s="171"/>
      <c r="X104" s="336">
        <f t="shared" si="18"/>
        <v>1</v>
      </c>
      <c r="Y104" s="336">
        <f t="shared" si="18"/>
        <v>1</v>
      </c>
      <c r="Z104" s="337">
        <f t="shared" si="18"/>
        <v>1</v>
      </c>
      <c r="AA104" s="8"/>
      <c r="AB104" s="3"/>
    </row>
    <row r="105" spans="1:28" ht="15" customHeight="1" x14ac:dyDescent="0.2">
      <c r="A105" s="21"/>
      <c r="B105" s="168"/>
      <c r="C105" s="169"/>
      <c r="D105" s="196"/>
      <c r="E105" s="173"/>
      <c r="F105" s="122"/>
      <c r="G105" s="178"/>
      <c r="H105" s="16"/>
      <c r="I105" s="542" t="s">
        <v>80</v>
      </c>
      <c r="J105" s="543"/>
      <c r="K105" s="543"/>
      <c r="L105" s="543"/>
      <c r="M105" s="543"/>
      <c r="N105" s="544"/>
      <c r="O105" s="27">
        <v>8</v>
      </c>
      <c r="P105" s="26">
        <v>1</v>
      </c>
      <c r="Q105" s="170" t="s">
        <v>79</v>
      </c>
      <c r="R105" s="24" t="s">
        <v>69</v>
      </c>
      <c r="S105" s="25" t="s">
        <v>78</v>
      </c>
      <c r="T105" s="24" t="s">
        <v>39</v>
      </c>
      <c r="U105" s="23" t="s">
        <v>77</v>
      </c>
      <c r="V105" s="22" t="s">
        <v>31</v>
      </c>
      <c r="W105" s="171"/>
      <c r="X105" s="336">
        <f t="shared" si="18"/>
        <v>1</v>
      </c>
      <c r="Y105" s="336">
        <f t="shared" si="18"/>
        <v>1</v>
      </c>
      <c r="Z105" s="337">
        <f t="shared" si="18"/>
        <v>1</v>
      </c>
      <c r="AA105" s="8"/>
      <c r="AB105" s="3"/>
    </row>
    <row r="106" spans="1:28" ht="15" customHeight="1" x14ac:dyDescent="0.2">
      <c r="A106" s="21"/>
      <c r="B106" s="168"/>
      <c r="C106" s="169"/>
      <c r="D106" s="196"/>
      <c r="E106" s="173"/>
      <c r="F106" s="122"/>
      <c r="G106" s="177"/>
      <c r="H106" s="36"/>
      <c r="I106" s="35"/>
      <c r="J106" s="545" t="s">
        <v>71</v>
      </c>
      <c r="K106" s="545"/>
      <c r="L106" s="545"/>
      <c r="M106" s="545"/>
      <c r="N106" s="546"/>
      <c r="O106" s="14">
        <v>8</v>
      </c>
      <c r="P106" s="13">
        <v>1</v>
      </c>
      <c r="Q106" s="170" t="s">
        <v>79</v>
      </c>
      <c r="R106" s="10" t="s">
        <v>69</v>
      </c>
      <c r="S106" s="11" t="s">
        <v>78</v>
      </c>
      <c r="T106" s="10" t="s">
        <v>39</v>
      </c>
      <c r="U106" s="9" t="s">
        <v>77</v>
      </c>
      <c r="V106" s="154" t="s">
        <v>66</v>
      </c>
      <c r="W106" s="171"/>
      <c r="X106" s="282">
        <v>1</v>
      </c>
      <c r="Y106" s="282">
        <v>1</v>
      </c>
      <c r="Z106" s="283">
        <v>1</v>
      </c>
      <c r="AA106" s="8"/>
      <c r="AB106" s="3"/>
    </row>
    <row r="107" spans="1:28" ht="15" customHeight="1" x14ac:dyDescent="0.2">
      <c r="A107" s="21"/>
      <c r="B107" s="168"/>
      <c r="C107" s="169"/>
      <c r="D107" s="196"/>
      <c r="E107" s="173"/>
      <c r="F107" s="17"/>
      <c r="G107" s="542" t="s">
        <v>76</v>
      </c>
      <c r="H107" s="543"/>
      <c r="I107" s="543"/>
      <c r="J107" s="547"/>
      <c r="K107" s="547"/>
      <c r="L107" s="547"/>
      <c r="M107" s="547"/>
      <c r="N107" s="548"/>
      <c r="O107" s="41">
        <v>8</v>
      </c>
      <c r="P107" s="40">
        <v>1</v>
      </c>
      <c r="Q107" s="170" t="s">
        <v>75</v>
      </c>
      <c r="R107" s="114" t="s">
        <v>69</v>
      </c>
      <c r="S107" s="115" t="s">
        <v>68</v>
      </c>
      <c r="T107" s="114" t="s">
        <v>35</v>
      </c>
      <c r="U107" s="116" t="s">
        <v>34</v>
      </c>
      <c r="V107" s="39" t="s">
        <v>31</v>
      </c>
      <c r="W107" s="171"/>
      <c r="X107" s="340">
        <f t="shared" ref="X107:Z109" si="19">X108</f>
        <v>1</v>
      </c>
      <c r="Y107" s="340">
        <f t="shared" si="19"/>
        <v>1</v>
      </c>
      <c r="Z107" s="341">
        <f t="shared" si="19"/>
        <v>1</v>
      </c>
      <c r="AA107" s="8"/>
      <c r="AB107" s="3"/>
    </row>
    <row r="108" spans="1:28" ht="15" customHeight="1" x14ac:dyDescent="0.2">
      <c r="A108" s="21"/>
      <c r="B108" s="168"/>
      <c r="C108" s="169"/>
      <c r="D108" s="196"/>
      <c r="E108" s="173"/>
      <c r="F108" s="122"/>
      <c r="G108" s="175"/>
      <c r="H108" s="542" t="s">
        <v>74</v>
      </c>
      <c r="I108" s="543"/>
      <c r="J108" s="543"/>
      <c r="K108" s="543"/>
      <c r="L108" s="543"/>
      <c r="M108" s="543"/>
      <c r="N108" s="544"/>
      <c r="O108" s="27">
        <v>8</v>
      </c>
      <c r="P108" s="26">
        <v>1</v>
      </c>
      <c r="Q108" s="170" t="s">
        <v>73</v>
      </c>
      <c r="R108" s="24" t="s">
        <v>69</v>
      </c>
      <c r="S108" s="25" t="s">
        <v>68</v>
      </c>
      <c r="T108" s="24" t="s">
        <v>39</v>
      </c>
      <c r="U108" s="23" t="s">
        <v>34</v>
      </c>
      <c r="V108" s="22" t="s">
        <v>31</v>
      </c>
      <c r="W108" s="171"/>
      <c r="X108" s="336">
        <f t="shared" si="19"/>
        <v>1</v>
      </c>
      <c r="Y108" s="336">
        <f t="shared" si="19"/>
        <v>1</v>
      </c>
      <c r="Z108" s="337">
        <f t="shared" si="19"/>
        <v>1</v>
      </c>
      <c r="AA108" s="8"/>
      <c r="AB108" s="3"/>
    </row>
    <row r="109" spans="1:28" ht="15" customHeight="1" x14ac:dyDescent="0.2">
      <c r="A109" s="21"/>
      <c r="B109" s="168"/>
      <c r="C109" s="169"/>
      <c r="D109" s="196"/>
      <c r="E109" s="173"/>
      <c r="F109" s="122"/>
      <c r="G109" s="178"/>
      <c r="H109" s="16"/>
      <c r="I109" s="542" t="s">
        <v>72</v>
      </c>
      <c r="J109" s="543"/>
      <c r="K109" s="543"/>
      <c r="L109" s="543"/>
      <c r="M109" s="543"/>
      <c r="N109" s="544"/>
      <c r="O109" s="27">
        <v>8</v>
      </c>
      <c r="P109" s="26">
        <v>1</v>
      </c>
      <c r="Q109" s="170" t="s">
        <v>70</v>
      </c>
      <c r="R109" s="24" t="s">
        <v>69</v>
      </c>
      <c r="S109" s="25" t="s">
        <v>68</v>
      </c>
      <c r="T109" s="24" t="s">
        <v>39</v>
      </c>
      <c r="U109" s="23" t="s">
        <v>67</v>
      </c>
      <c r="V109" s="22" t="s">
        <v>31</v>
      </c>
      <c r="W109" s="171"/>
      <c r="X109" s="336">
        <f t="shared" si="19"/>
        <v>1</v>
      </c>
      <c r="Y109" s="336">
        <f t="shared" si="19"/>
        <v>1</v>
      </c>
      <c r="Z109" s="337">
        <f t="shared" si="19"/>
        <v>1</v>
      </c>
      <c r="AA109" s="8"/>
      <c r="AB109" s="3"/>
    </row>
    <row r="110" spans="1:28" ht="15" customHeight="1" x14ac:dyDescent="0.2">
      <c r="A110" s="21"/>
      <c r="B110" s="168"/>
      <c r="C110" s="169"/>
      <c r="D110" s="197"/>
      <c r="E110" s="176"/>
      <c r="F110" s="123"/>
      <c r="G110" s="177"/>
      <c r="H110" s="36"/>
      <c r="I110" s="35"/>
      <c r="J110" s="545" t="s">
        <v>71</v>
      </c>
      <c r="K110" s="545"/>
      <c r="L110" s="545"/>
      <c r="M110" s="545"/>
      <c r="N110" s="546"/>
      <c r="O110" s="14">
        <v>8</v>
      </c>
      <c r="P110" s="13">
        <v>1</v>
      </c>
      <c r="Q110" s="170" t="s">
        <v>70</v>
      </c>
      <c r="R110" s="10" t="s">
        <v>69</v>
      </c>
      <c r="S110" s="11" t="s">
        <v>68</v>
      </c>
      <c r="T110" s="10" t="s">
        <v>39</v>
      </c>
      <c r="U110" s="9" t="s">
        <v>67</v>
      </c>
      <c r="V110" s="154" t="s">
        <v>66</v>
      </c>
      <c r="W110" s="171"/>
      <c r="X110" s="282">
        <v>1</v>
      </c>
      <c r="Y110" s="282">
        <v>1</v>
      </c>
      <c r="Z110" s="283">
        <v>1</v>
      </c>
      <c r="AA110" s="8"/>
      <c r="AB110" s="3"/>
    </row>
    <row r="111" spans="1:28" ht="15" customHeight="1" x14ac:dyDescent="0.2">
      <c r="A111" s="21"/>
      <c r="B111" s="168"/>
      <c r="C111" s="169"/>
      <c r="D111" s="561" t="s">
        <v>65</v>
      </c>
      <c r="E111" s="536"/>
      <c r="F111" s="536"/>
      <c r="G111" s="536"/>
      <c r="H111" s="536"/>
      <c r="I111" s="536"/>
      <c r="J111" s="540"/>
      <c r="K111" s="540"/>
      <c r="L111" s="540"/>
      <c r="M111" s="540"/>
      <c r="N111" s="541"/>
      <c r="O111" s="33">
        <v>10</v>
      </c>
      <c r="P111" s="32" t="s">
        <v>31</v>
      </c>
      <c r="Q111" s="170" t="s">
        <v>31</v>
      </c>
      <c r="R111" s="117" t="s">
        <v>31</v>
      </c>
      <c r="S111" s="118" t="s">
        <v>31</v>
      </c>
      <c r="T111" s="117" t="s">
        <v>31</v>
      </c>
      <c r="U111" s="119" t="s">
        <v>31</v>
      </c>
      <c r="V111" s="31" t="s">
        <v>31</v>
      </c>
      <c r="W111" s="171"/>
      <c r="X111" s="342">
        <f>X112</f>
        <v>2</v>
      </c>
      <c r="Y111" s="342">
        <f>Y112</f>
        <v>2</v>
      </c>
      <c r="Z111" s="343">
        <f>Z112</f>
        <v>2</v>
      </c>
      <c r="AA111" s="8"/>
      <c r="AB111" s="3"/>
    </row>
    <row r="112" spans="1:28" ht="15" customHeight="1" x14ac:dyDescent="0.2">
      <c r="A112" s="21"/>
      <c r="B112" s="168"/>
      <c r="C112" s="169"/>
      <c r="D112" s="196"/>
      <c r="E112" s="549" t="s">
        <v>64</v>
      </c>
      <c r="F112" s="550"/>
      <c r="G112" s="550"/>
      <c r="H112" s="550"/>
      <c r="I112" s="550"/>
      <c r="J112" s="550"/>
      <c r="K112" s="550"/>
      <c r="L112" s="550"/>
      <c r="M112" s="550"/>
      <c r="N112" s="551"/>
      <c r="O112" s="95">
        <v>10</v>
      </c>
      <c r="P112" s="96">
        <v>1</v>
      </c>
      <c r="Q112" s="183" t="s">
        <v>31</v>
      </c>
      <c r="R112" s="97" t="s">
        <v>31</v>
      </c>
      <c r="S112" s="98" t="s">
        <v>31</v>
      </c>
      <c r="T112" s="97" t="s">
        <v>31</v>
      </c>
      <c r="U112" s="99" t="s">
        <v>31</v>
      </c>
      <c r="V112" s="100" t="s">
        <v>31</v>
      </c>
      <c r="W112" s="184"/>
      <c r="X112" s="334">
        <f>X113+X118</f>
        <v>2</v>
      </c>
      <c r="Y112" s="334">
        <f>Y113+Y118</f>
        <v>2</v>
      </c>
      <c r="Z112" s="335">
        <f>Z113+Z118</f>
        <v>2</v>
      </c>
      <c r="AA112" s="8"/>
      <c r="AB112" s="3"/>
    </row>
    <row r="113" spans="1:28" ht="57.75" customHeight="1" x14ac:dyDescent="0.2">
      <c r="A113" s="21"/>
      <c r="B113" s="168"/>
      <c r="C113" s="169"/>
      <c r="D113" s="196"/>
      <c r="E113" s="172"/>
      <c r="F113" s="542" t="s">
        <v>50</v>
      </c>
      <c r="G113" s="543"/>
      <c r="H113" s="543"/>
      <c r="I113" s="543"/>
      <c r="J113" s="543"/>
      <c r="K113" s="543"/>
      <c r="L113" s="543"/>
      <c r="M113" s="543"/>
      <c r="N113" s="544"/>
      <c r="O113" s="27">
        <v>10</v>
      </c>
      <c r="P113" s="26">
        <v>1</v>
      </c>
      <c r="Q113" s="170" t="s">
        <v>49</v>
      </c>
      <c r="R113" s="24" t="s">
        <v>41</v>
      </c>
      <c r="S113" s="25" t="s">
        <v>36</v>
      </c>
      <c r="T113" s="24" t="s">
        <v>35</v>
      </c>
      <c r="U113" s="23" t="s">
        <v>34</v>
      </c>
      <c r="V113" s="22" t="s">
        <v>31</v>
      </c>
      <c r="W113" s="171"/>
      <c r="X113" s="336">
        <f t="shared" ref="X113:Z116" si="20">X114</f>
        <v>1</v>
      </c>
      <c r="Y113" s="336">
        <f t="shared" si="20"/>
        <v>1</v>
      </c>
      <c r="Z113" s="337">
        <f t="shared" si="20"/>
        <v>1</v>
      </c>
      <c r="AA113" s="8"/>
      <c r="AB113" s="3"/>
    </row>
    <row r="114" spans="1:28" ht="15" customHeight="1" x14ac:dyDescent="0.2">
      <c r="A114" s="21"/>
      <c r="B114" s="168"/>
      <c r="C114" s="169"/>
      <c r="D114" s="196"/>
      <c r="E114" s="173"/>
      <c r="F114" s="16"/>
      <c r="G114" s="542" t="s">
        <v>63</v>
      </c>
      <c r="H114" s="543"/>
      <c r="I114" s="543"/>
      <c r="J114" s="543"/>
      <c r="K114" s="543"/>
      <c r="L114" s="543"/>
      <c r="M114" s="543"/>
      <c r="N114" s="544"/>
      <c r="O114" s="27">
        <v>10</v>
      </c>
      <c r="P114" s="26">
        <v>1</v>
      </c>
      <c r="Q114" s="170" t="s">
        <v>62</v>
      </c>
      <c r="R114" s="24" t="s">
        <v>41</v>
      </c>
      <c r="S114" s="25" t="s">
        <v>54</v>
      </c>
      <c r="T114" s="24" t="s">
        <v>35</v>
      </c>
      <c r="U114" s="23" t="s">
        <v>34</v>
      </c>
      <c r="V114" s="22" t="s">
        <v>31</v>
      </c>
      <c r="W114" s="171"/>
      <c r="X114" s="336">
        <f t="shared" si="20"/>
        <v>1</v>
      </c>
      <c r="Y114" s="336">
        <f t="shared" si="20"/>
        <v>1</v>
      </c>
      <c r="Z114" s="337">
        <f t="shared" si="20"/>
        <v>1</v>
      </c>
      <c r="AA114" s="8"/>
      <c r="AB114" s="3"/>
    </row>
    <row r="115" spans="1:28" ht="29.25" customHeight="1" x14ac:dyDescent="0.2">
      <c r="A115" s="21"/>
      <c r="B115" s="168"/>
      <c r="C115" s="169"/>
      <c r="D115" s="196"/>
      <c r="E115" s="173"/>
      <c r="F115" s="122"/>
      <c r="G115" s="175"/>
      <c r="H115" s="542" t="s">
        <v>61</v>
      </c>
      <c r="I115" s="543"/>
      <c r="J115" s="543"/>
      <c r="K115" s="543"/>
      <c r="L115" s="543"/>
      <c r="M115" s="543"/>
      <c r="N115" s="544"/>
      <c r="O115" s="27">
        <v>10</v>
      </c>
      <c r="P115" s="26">
        <v>1</v>
      </c>
      <c r="Q115" s="170" t="s">
        <v>60</v>
      </c>
      <c r="R115" s="24" t="s">
        <v>41</v>
      </c>
      <c r="S115" s="25" t="s">
        <v>54</v>
      </c>
      <c r="T115" s="24" t="s">
        <v>39</v>
      </c>
      <c r="U115" s="23" t="s">
        <v>34</v>
      </c>
      <c r="V115" s="22" t="s">
        <v>31</v>
      </c>
      <c r="W115" s="171"/>
      <c r="X115" s="336">
        <f t="shared" si="20"/>
        <v>1</v>
      </c>
      <c r="Y115" s="336">
        <f t="shared" si="20"/>
        <v>1</v>
      </c>
      <c r="Z115" s="337">
        <f t="shared" si="20"/>
        <v>1</v>
      </c>
      <c r="AA115" s="8"/>
      <c r="AB115" s="3"/>
    </row>
    <row r="116" spans="1:28" ht="15" customHeight="1" x14ac:dyDescent="0.2">
      <c r="A116" s="21"/>
      <c r="B116" s="168"/>
      <c r="C116" s="169"/>
      <c r="D116" s="196"/>
      <c r="E116" s="173"/>
      <c r="F116" s="122"/>
      <c r="G116" s="178"/>
      <c r="H116" s="16"/>
      <c r="I116" s="542" t="s">
        <v>59</v>
      </c>
      <c r="J116" s="543"/>
      <c r="K116" s="543"/>
      <c r="L116" s="543"/>
      <c r="M116" s="543"/>
      <c r="N116" s="544"/>
      <c r="O116" s="27">
        <v>10</v>
      </c>
      <c r="P116" s="26">
        <v>1</v>
      </c>
      <c r="Q116" s="170" t="s">
        <v>55</v>
      </c>
      <c r="R116" s="24" t="s">
        <v>41</v>
      </c>
      <c r="S116" s="25" t="s">
        <v>54</v>
      </c>
      <c r="T116" s="24" t="s">
        <v>39</v>
      </c>
      <c r="U116" s="23" t="s">
        <v>53</v>
      </c>
      <c r="V116" s="22" t="s">
        <v>31</v>
      </c>
      <c r="W116" s="171"/>
      <c r="X116" s="336">
        <f t="shared" si="20"/>
        <v>1</v>
      </c>
      <c r="Y116" s="336">
        <f t="shared" si="20"/>
        <v>1</v>
      </c>
      <c r="Z116" s="337">
        <f t="shared" si="20"/>
        <v>1</v>
      </c>
      <c r="AA116" s="8"/>
      <c r="AB116" s="3"/>
    </row>
    <row r="117" spans="1:28" ht="15" customHeight="1" x14ac:dyDescent="0.2">
      <c r="A117" s="21"/>
      <c r="B117" s="168"/>
      <c r="C117" s="169"/>
      <c r="D117" s="196"/>
      <c r="E117" s="176"/>
      <c r="F117" s="123"/>
      <c r="G117" s="177"/>
      <c r="H117" s="36"/>
      <c r="I117" s="35"/>
      <c r="J117" s="545" t="s">
        <v>58</v>
      </c>
      <c r="K117" s="545"/>
      <c r="L117" s="545"/>
      <c r="M117" s="545"/>
      <c r="N117" s="546"/>
      <c r="O117" s="14">
        <v>10</v>
      </c>
      <c r="P117" s="13">
        <v>1</v>
      </c>
      <c r="Q117" s="170" t="s">
        <v>55</v>
      </c>
      <c r="R117" s="10" t="s">
        <v>41</v>
      </c>
      <c r="S117" s="11" t="s">
        <v>54</v>
      </c>
      <c r="T117" s="10" t="s">
        <v>39</v>
      </c>
      <c r="U117" s="9" t="s">
        <v>53</v>
      </c>
      <c r="V117" s="154" t="s">
        <v>52</v>
      </c>
      <c r="W117" s="171"/>
      <c r="X117" s="282">
        <v>1</v>
      </c>
      <c r="Y117" s="282">
        <v>1</v>
      </c>
      <c r="Z117" s="283">
        <v>1</v>
      </c>
      <c r="AA117" s="8"/>
      <c r="AB117" s="3"/>
    </row>
    <row r="118" spans="1:28" ht="15" customHeight="1" x14ac:dyDescent="0.2">
      <c r="A118" s="21"/>
      <c r="B118" s="168"/>
      <c r="C118" s="169"/>
      <c r="D118" s="196"/>
      <c r="E118" s="549" t="s">
        <v>51</v>
      </c>
      <c r="F118" s="550"/>
      <c r="G118" s="550"/>
      <c r="H118" s="550"/>
      <c r="I118" s="550"/>
      <c r="J118" s="552"/>
      <c r="K118" s="552"/>
      <c r="L118" s="552"/>
      <c r="M118" s="552"/>
      <c r="N118" s="553"/>
      <c r="O118" s="90">
        <v>10</v>
      </c>
      <c r="P118" s="91">
        <v>3</v>
      </c>
      <c r="Q118" s="183" t="s">
        <v>31</v>
      </c>
      <c r="R118" s="111" t="s">
        <v>31</v>
      </c>
      <c r="S118" s="112" t="s">
        <v>31</v>
      </c>
      <c r="T118" s="111" t="s">
        <v>31</v>
      </c>
      <c r="U118" s="113" t="s">
        <v>31</v>
      </c>
      <c r="V118" s="93" t="s">
        <v>31</v>
      </c>
      <c r="W118" s="184"/>
      <c r="X118" s="338">
        <f t="shared" ref="X118:Z122" si="21">X119</f>
        <v>1</v>
      </c>
      <c r="Y118" s="338">
        <f t="shared" si="21"/>
        <v>1</v>
      </c>
      <c r="Z118" s="339">
        <f t="shared" si="21"/>
        <v>1</v>
      </c>
      <c r="AA118" s="8"/>
      <c r="AB118" s="3"/>
    </row>
    <row r="119" spans="1:28" ht="57.75" customHeight="1" x14ac:dyDescent="0.2">
      <c r="A119" s="21"/>
      <c r="B119" s="168"/>
      <c r="C119" s="169"/>
      <c r="D119" s="196"/>
      <c r="E119" s="172"/>
      <c r="F119" s="542" t="s">
        <v>50</v>
      </c>
      <c r="G119" s="543"/>
      <c r="H119" s="543"/>
      <c r="I119" s="543"/>
      <c r="J119" s="543"/>
      <c r="K119" s="543"/>
      <c r="L119" s="543"/>
      <c r="M119" s="543"/>
      <c r="N119" s="544"/>
      <c r="O119" s="27">
        <v>10</v>
      </c>
      <c r="P119" s="26">
        <v>3</v>
      </c>
      <c r="Q119" s="170" t="s">
        <v>49</v>
      </c>
      <c r="R119" s="24" t="s">
        <v>41</v>
      </c>
      <c r="S119" s="25" t="s">
        <v>36</v>
      </c>
      <c r="T119" s="24" t="s">
        <v>35</v>
      </c>
      <c r="U119" s="23" t="s">
        <v>34</v>
      </c>
      <c r="V119" s="22" t="s">
        <v>31</v>
      </c>
      <c r="W119" s="171"/>
      <c r="X119" s="336">
        <f t="shared" si="21"/>
        <v>1</v>
      </c>
      <c r="Y119" s="336">
        <f t="shared" si="21"/>
        <v>1</v>
      </c>
      <c r="Z119" s="337">
        <f t="shared" si="21"/>
        <v>1</v>
      </c>
      <c r="AA119" s="8"/>
      <c r="AB119" s="3"/>
    </row>
    <row r="120" spans="1:28" ht="29.25" customHeight="1" x14ac:dyDescent="0.2">
      <c r="A120" s="21"/>
      <c r="B120" s="168"/>
      <c r="C120" s="169"/>
      <c r="D120" s="196"/>
      <c r="E120" s="173"/>
      <c r="F120" s="16"/>
      <c r="G120" s="542" t="s">
        <v>48</v>
      </c>
      <c r="H120" s="543"/>
      <c r="I120" s="543"/>
      <c r="J120" s="543"/>
      <c r="K120" s="543"/>
      <c r="L120" s="543"/>
      <c r="M120" s="543"/>
      <c r="N120" s="544"/>
      <c r="O120" s="27">
        <v>10</v>
      </c>
      <c r="P120" s="26">
        <v>3</v>
      </c>
      <c r="Q120" s="170" t="s">
        <v>47</v>
      </c>
      <c r="R120" s="24" t="s">
        <v>41</v>
      </c>
      <c r="S120" s="25" t="s">
        <v>40</v>
      </c>
      <c r="T120" s="24" t="s">
        <v>35</v>
      </c>
      <c r="U120" s="23" t="s">
        <v>34</v>
      </c>
      <c r="V120" s="22" t="s">
        <v>31</v>
      </c>
      <c r="W120" s="171"/>
      <c r="X120" s="336">
        <f t="shared" si="21"/>
        <v>1</v>
      </c>
      <c r="Y120" s="336">
        <f t="shared" si="21"/>
        <v>1</v>
      </c>
      <c r="Z120" s="337">
        <f t="shared" si="21"/>
        <v>1</v>
      </c>
      <c r="AA120" s="8"/>
      <c r="AB120" s="3"/>
    </row>
    <row r="121" spans="1:28" ht="43.5" customHeight="1" x14ac:dyDescent="0.2">
      <c r="A121" s="21"/>
      <c r="B121" s="168"/>
      <c r="C121" s="169"/>
      <c r="D121" s="196"/>
      <c r="E121" s="173"/>
      <c r="F121" s="122"/>
      <c r="G121" s="175"/>
      <c r="H121" s="542" t="s">
        <v>46</v>
      </c>
      <c r="I121" s="543"/>
      <c r="J121" s="543"/>
      <c r="K121" s="543"/>
      <c r="L121" s="543"/>
      <c r="M121" s="543"/>
      <c r="N121" s="544"/>
      <c r="O121" s="27">
        <v>10</v>
      </c>
      <c r="P121" s="26">
        <v>3</v>
      </c>
      <c r="Q121" s="170" t="s">
        <v>45</v>
      </c>
      <c r="R121" s="24" t="s">
        <v>41</v>
      </c>
      <c r="S121" s="25" t="s">
        <v>40</v>
      </c>
      <c r="T121" s="24" t="s">
        <v>39</v>
      </c>
      <c r="U121" s="23" t="s">
        <v>34</v>
      </c>
      <c r="V121" s="22" t="s">
        <v>31</v>
      </c>
      <c r="W121" s="171"/>
      <c r="X121" s="336">
        <f t="shared" si="21"/>
        <v>1</v>
      </c>
      <c r="Y121" s="336">
        <f t="shared" si="21"/>
        <v>1</v>
      </c>
      <c r="Z121" s="337">
        <f t="shared" si="21"/>
        <v>1</v>
      </c>
      <c r="AA121" s="8"/>
      <c r="AB121" s="3"/>
    </row>
    <row r="122" spans="1:28" ht="29.25" customHeight="1" x14ac:dyDescent="0.2">
      <c r="A122" s="21"/>
      <c r="B122" s="168"/>
      <c r="C122" s="169"/>
      <c r="D122" s="196"/>
      <c r="E122" s="173"/>
      <c r="F122" s="122"/>
      <c r="G122" s="178"/>
      <c r="H122" s="16"/>
      <c r="I122" s="542" t="s">
        <v>44</v>
      </c>
      <c r="J122" s="543"/>
      <c r="K122" s="543"/>
      <c r="L122" s="543"/>
      <c r="M122" s="543"/>
      <c r="N122" s="544"/>
      <c r="O122" s="27">
        <v>10</v>
      </c>
      <c r="P122" s="26">
        <v>3</v>
      </c>
      <c r="Q122" s="170" t="s">
        <v>42</v>
      </c>
      <c r="R122" s="24" t="s">
        <v>41</v>
      </c>
      <c r="S122" s="25" t="s">
        <v>40</v>
      </c>
      <c r="T122" s="24" t="s">
        <v>39</v>
      </c>
      <c r="U122" s="23" t="s">
        <v>38</v>
      </c>
      <c r="V122" s="22" t="s">
        <v>31</v>
      </c>
      <c r="W122" s="171"/>
      <c r="X122" s="336">
        <f t="shared" si="21"/>
        <v>1</v>
      </c>
      <c r="Y122" s="336">
        <f t="shared" si="21"/>
        <v>1</v>
      </c>
      <c r="Z122" s="337">
        <f t="shared" si="21"/>
        <v>1</v>
      </c>
      <c r="AA122" s="8"/>
      <c r="AB122" s="3"/>
    </row>
    <row r="123" spans="1:28" ht="29.25" customHeight="1" x14ac:dyDescent="0.2">
      <c r="A123" s="21"/>
      <c r="B123" s="168"/>
      <c r="C123" s="169"/>
      <c r="D123" s="197"/>
      <c r="E123" s="176"/>
      <c r="F123" s="123"/>
      <c r="G123" s="177"/>
      <c r="H123" s="36"/>
      <c r="I123" s="35"/>
      <c r="J123" s="545" t="s">
        <v>43</v>
      </c>
      <c r="K123" s="545"/>
      <c r="L123" s="545"/>
      <c r="M123" s="545"/>
      <c r="N123" s="546"/>
      <c r="O123" s="14">
        <v>10</v>
      </c>
      <c r="P123" s="13">
        <v>3</v>
      </c>
      <c r="Q123" s="170" t="s">
        <v>42</v>
      </c>
      <c r="R123" s="10" t="s">
        <v>41</v>
      </c>
      <c r="S123" s="11" t="s">
        <v>40</v>
      </c>
      <c r="T123" s="10" t="s">
        <v>39</v>
      </c>
      <c r="U123" s="9" t="s">
        <v>38</v>
      </c>
      <c r="V123" s="154" t="s">
        <v>37</v>
      </c>
      <c r="W123" s="171"/>
      <c r="X123" s="282">
        <v>1</v>
      </c>
      <c r="Y123" s="282">
        <v>1</v>
      </c>
      <c r="Z123" s="283">
        <v>1</v>
      </c>
      <c r="AA123" s="8"/>
      <c r="AB123" s="3"/>
    </row>
    <row r="124" spans="1:28" ht="15" customHeight="1" x14ac:dyDescent="0.2">
      <c r="A124" s="21"/>
      <c r="B124" s="168"/>
      <c r="C124" s="169"/>
      <c r="D124" s="561" t="s">
        <v>33</v>
      </c>
      <c r="E124" s="536"/>
      <c r="F124" s="536"/>
      <c r="G124" s="536"/>
      <c r="H124" s="536"/>
      <c r="I124" s="536"/>
      <c r="J124" s="540"/>
      <c r="K124" s="540"/>
      <c r="L124" s="540"/>
      <c r="M124" s="540"/>
      <c r="N124" s="541"/>
      <c r="O124" s="33"/>
      <c r="P124" s="32" t="s">
        <v>31</v>
      </c>
      <c r="Q124" s="170" t="s">
        <v>31</v>
      </c>
      <c r="R124" s="117" t="s">
        <v>31</v>
      </c>
      <c r="S124" s="118" t="s">
        <v>31</v>
      </c>
      <c r="T124" s="117" t="s">
        <v>31</v>
      </c>
      <c r="U124" s="119" t="s">
        <v>31</v>
      </c>
      <c r="V124" s="31" t="s">
        <v>31</v>
      </c>
      <c r="W124" s="171"/>
      <c r="X124" s="342">
        <f>Ведомст!X139</f>
        <v>0</v>
      </c>
      <c r="Y124" s="342">
        <f>Ведомст!Y139</f>
        <v>160076.02836091301</v>
      </c>
      <c r="Z124" s="343">
        <f>Ведомст!Z139</f>
        <v>332966.18353959318</v>
      </c>
      <c r="AA124" s="8"/>
      <c r="AB124" s="3"/>
    </row>
    <row r="125" spans="1:28" ht="0.75" customHeight="1" thickBot="1" x14ac:dyDescent="0.3">
      <c r="A125" s="7"/>
      <c r="B125" s="179"/>
      <c r="C125" s="185"/>
      <c r="D125" s="180"/>
      <c r="E125" s="180"/>
      <c r="F125" s="180"/>
      <c r="G125" s="180"/>
      <c r="H125" s="180"/>
      <c r="I125" s="180"/>
      <c r="J125" s="180"/>
      <c r="K125" s="180"/>
      <c r="L125" s="181"/>
      <c r="M125" s="198"/>
      <c r="N125" s="199"/>
      <c r="O125" s="199">
        <v>0</v>
      </c>
      <c r="P125" s="199">
        <v>0</v>
      </c>
      <c r="Q125" s="200" t="s">
        <v>237</v>
      </c>
      <c r="R125" s="201" t="s">
        <v>31</v>
      </c>
      <c r="S125" s="201" t="s">
        <v>31</v>
      </c>
      <c r="T125" s="201" t="s">
        <v>31</v>
      </c>
      <c r="U125" s="201" t="s">
        <v>31</v>
      </c>
      <c r="V125" s="199" t="s">
        <v>242</v>
      </c>
      <c r="W125" s="202"/>
      <c r="X125" s="344"/>
      <c r="Y125" s="344"/>
      <c r="Z125" s="345"/>
      <c r="AA125" s="182"/>
      <c r="AB125" s="3"/>
    </row>
    <row r="126" spans="1:28" ht="21.75" customHeight="1" thickBot="1" x14ac:dyDescent="0.3">
      <c r="A126" s="4"/>
      <c r="B126" s="157"/>
      <c r="C126" s="157"/>
      <c r="D126" s="186"/>
      <c r="E126" s="186"/>
      <c r="F126" s="186"/>
      <c r="G126" s="186"/>
      <c r="H126" s="186"/>
      <c r="I126" s="186"/>
      <c r="J126" s="186"/>
      <c r="K126" s="186"/>
      <c r="L126" s="187"/>
      <c r="M126" s="209" t="s">
        <v>30</v>
      </c>
      <c r="N126" s="210"/>
      <c r="O126" s="210"/>
      <c r="P126" s="210"/>
      <c r="Q126" s="210"/>
      <c r="R126" s="210"/>
      <c r="S126" s="210"/>
      <c r="T126" s="210"/>
      <c r="U126" s="210"/>
      <c r="V126" s="210"/>
      <c r="W126" s="211"/>
      <c r="X126" s="346">
        <f>X124+X111+X100+X78+X59+X42+X35+X16</f>
        <v>24</v>
      </c>
      <c r="Y126" s="346">
        <f>Y124+Y111+Y100+Y78+Y59+Y42+Y35+Y16</f>
        <v>160100.02836091301</v>
      </c>
      <c r="Z126" s="346">
        <f>Z124+Z111+Z100+Z78+Z59+Z42+Z35+Z16</f>
        <v>332990.18353959318</v>
      </c>
      <c r="AA126" s="3"/>
      <c r="AB126" s="2"/>
    </row>
    <row r="127" spans="1:28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3"/>
      <c r="Q127" s="3"/>
      <c r="R127" s="3"/>
      <c r="S127" s="3"/>
      <c r="T127" s="3"/>
      <c r="U127" s="3"/>
      <c r="V127" s="3"/>
      <c r="W127" s="3"/>
      <c r="X127" s="2"/>
      <c r="Y127" s="4"/>
      <c r="Z127" s="3"/>
      <c r="AA127" s="3"/>
      <c r="AB127" s="2"/>
    </row>
    <row r="128" spans="1:28" ht="2.85" customHeight="1" x14ac:dyDescent="0.2">
      <c r="A128" s="2" t="s">
        <v>243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3"/>
      <c r="AB128" s="2"/>
    </row>
  </sheetData>
  <mergeCells count="111">
    <mergeCell ref="J99:N99"/>
    <mergeCell ref="D100:N100"/>
    <mergeCell ref="D124:N124"/>
    <mergeCell ref="I116:N116"/>
    <mergeCell ref="J117:N117"/>
    <mergeCell ref="E118:N118"/>
    <mergeCell ref="F119:N119"/>
    <mergeCell ref="G120:N120"/>
    <mergeCell ref="H121:N121"/>
    <mergeCell ref="I122:N122"/>
    <mergeCell ref="J123:N123"/>
    <mergeCell ref="I105:N105"/>
    <mergeCell ref="G107:N107"/>
    <mergeCell ref="H115:N115"/>
    <mergeCell ref="J106:N106"/>
    <mergeCell ref="J110:N110"/>
    <mergeCell ref="E112:N112"/>
    <mergeCell ref="F113:N113"/>
    <mergeCell ref="G114:N114"/>
    <mergeCell ref="D111:N111"/>
    <mergeCell ref="I109:N109"/>
    <mergeCell ref="G81:N81"/>
    <mergeCell ref="E85:N85"/>
    <mergeCell ref="I83:N83"/>
    <mergeCell ref="J84:N84"/>
    <mergeCell ref="H82:N82"/>
    <mergeCell ref="J77:N77"/>
    <mergeCell ref="H108:N108"/>
    <mergeCell ref="H104:N104"/>
    <mergeCell ref="F86:N86"/>
    <mergeCell ref="G87:N87"/>
    <mergeCell ref="J90:N90"/>
    <mergeCell ref="H88:N88"/>
    <mergeCell ref="I89:N89"/>
    <mergeCell ref="E91:N91"/>
    <mergeCell ref="G93:N93"/>
    <mergeCell ref="F92:N92"/>
    <mergeCell ref="H94:N94"/>
    <mergeCell ref="I95:N95"/>
    <mergeCell ref="G103:N103"/>
    <mergeCell ref="E101:N101"/>
    <mergeCell ref="J96:N96"/>
    <mergeCell ref="F102:N102"/>
    <mergeCell ref="H97:N97"/>
    <mergeCell ref="I98:N98"/>
    <mergeCell ref="I76:N76"/>
    <mergeCell ref="F80:N80"/>
    <mergeCell ref="E79:N79"/>
    <mergeCell ref="D78:N78"/>
    <mergeCell ref="I73:N73"/>
    <mergeCell ref="J65:N65"/>
    <mergeCell ref="H66:N66"/>
    <mergeCell ref="I67:N67"/>
    <mergeCell ref="H72:N72"/>
    <mergeCell ref="G71:N71"/>
    <mergeCell ref="J74:N74"/>
    <mergeCell ref="H75:N75"/>
    <mergeCell ref="G62:N62"/>
    <mergeCell ref="E60:N60"/>
    <mergeCell ref="H63:N63"/>
    <mergeCell ref="F70:N70"/>
    <mergeCell ref="J68:N68"/>
    <mergeCell ref="I64:N64"/>
    <mergeCell ref="J58:N58"/>
    <mergeCell ref="E69:N69"/>
    <mergeCell ref="D59:N59"/>
    <mergeCell ref="F61:N61"/>
    <mergeCell ref="J41:N41"/>
    <mergeCell ref="E47:N47"/>
    <mergeCell ref="H38:N38"/>
    <mergeCell ref="J40:N40"/>
    <mergeCell ref="I45:N45"/>
    <mergeCell ref="H56:N56"/>
    <mergeCell ref="I57:N57"/>
    <mergeCell ref="E36:N36"/>
    <mergeCell ref="I39:N39"/>
    <mergeCell ref="F37:N37"/>
    <mergeCell ref="D42:N42"/>
    <mergeCell ref="J46:N46"/>
    <mergeCell ref="F48:N48"/>
    <mergeCell ref="G49:N49"/>
    <mergeCell ref="H50:N50"/>
    <mergeCell ref="I51:N51"/>
    <mergeCell ref="E53:N53"/>
    <mergeCell ref="J52:N52"/>
    <mergeCell ref="F54:N54"/>
    <mergeCell ref="F44:N44"/>
    <mergeCell ref="E43:N43"/>
    <mergeCell ref="G55:N55"/>
    <mergeCell ref="D35:N35"/>
    <mergeCell ref="J32:N32"/>
    <mergeCell ref="R14:U14"/>
    <mergeCell ref="R15:U15"/>
    <mergeCell ref="D16:N16"/>
    <mergeCell ref="E17:N17"/>
    <mergeCell ref="J20:N20"/>
    <mergeCell ref="F18:N18"/>
    <mergeCell ref="H23:N23"/>
    <mergeCell ref="I24:N24"/>
    <mergeCell ref="I19:N19"/>
    <mergeCell ref="E21:N21"/>
    <mergeCell ref="F22:N22"/>
    <mergeCell ref="J26:N26"/>
    <mergeCell ref="E27:N27"/>
    <mergeCell ref="I29:N29"/>
    <mergeCell ref="J30:N30"/>
    <mergeCell ref="I31:N31"/>
    <mergeCell ref="F28:N28"/>
    <mergeCell ref="J25:N25"/>
    <mergeCell ref="J33:N33"/>
    <mergeCell ref="J34:N34"/>
  </mergeCells>
  <phoneticPr fontId="0" type="noConversion"/>
  <pageMargins left="1.1811023622047201" right="0.39370078740157499" top="0.78740157480314998" bottom="0.59055118110236204" header="0.31496063461453899" footer="0.31496063461453899"/>
  <pageSetup paperSize="9" scale="91" fitToHeight="0" orientation="landscape" r:id="rId1"/>
  <headerFooter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5"/>
  <sheetViews>
    <sheetView showGridLines="0" zoomScale="90" zoomScaleNormal="90" workbookViewId="0">
      <selection activeCell="Y12" sqref="Y12"/>
    </sheetView>
  </sheetViews>
  <sheetFormatPr defaultColWidth="9.140625" defaultRowHeight="12.75" x14ac:dyDescent="0.2"/>
  <cols>
    <col min="1" max="1" width="0.5703125" style="1" customWidth="1"/>
    <col min="2" max="12" width="0" style="1" hidden="1" customWidth="1"/>
    <col min="13" max="13" width="68" style="1" customWidth="1"/>
    <col min="14" max="15" width="0" style="1" hidden="1" customWidth="1"/>
    <col min="16" max="16" width="3.28515625" style="1" customWidth="1"/>
    <col min="17" max="17" width="2.5703125" style="1" customWidth="1"/>
    <col min="18" max="18" width="3.28515625" style="1" customWidth="1"/>
    <col min="19" max="19" width="6.85546875" style="1" customWidth="1"/>
    <col min="20" max="20" width="5.42578125" style="1" customWidth="1"/>
    <col min="21" max="21" width="5.28515625" style="1" customWidth="1"/>
    <col min="22" max="22" width="7.7109375" style="248" customWidth="1"/>
    <col min="23" max="23" width="0" style="248" hidden="1" customWidth="1"/>
    <col min="24" max="25" width="13.140625" style="248" customWidth="1"/>
    <col min="26" max="26" width="12.85546875" style="248" customWidth="1"/>
    <col min="27" max="27" width="0" style="1" hidden="1" customWidth="1"/>
    <col min="28" max="28" width="1.140625" style="1" customWidth="1"/>
    <col min="29" max="16384" width="9.140625" style="1"/>
  </cols>
  <sheetData>
    <row r="1" spans="1:28" ht="12.75" customHeight="1" x14ac:dyDescent="0.25">
      <c r="A1" s="77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251"/>
      <c r="W1" s="251"/>
      <c r="X1" s="251"/>
      <c r="Y1" s="252"/>
      <c r="Z1" s="253"/>
      <c r="AA1" s="3"/>
      <c r="AB1" s="2"/>
    </row>
    <row r="2" spans="1:28" ht="12.75" customHeight="1" x14ac:dyDescent="0.25">
      <c r="A2" s="77"/>
      <c r="B2" s="76"/>
      <c r="C2" s="76"/>
      <c r="D2" s="76"/>
      <c r="E2" s="76"/>
      <c r="F2" s="76"/>
      <c r="G2" s="76"/>
      <c r="H2" s="76"/>
      <c r="I2" s="76"/>
      <c r="J2" s="76"/>
      <c r="K2" s="2"/>
      <c r="L2" s="76"/>
      <c r="M2" s="76"/>
      <c r="N2" s="76"/>
      <c r="O2" s="76"/>
      <c r="P2" s="76"/>
      <c r="Q2" s="76"/>
      <c r="R2" s="76"/>
      <c r="S2" s="76"/>
      <c r="T2" s="76"/>
      <c r="U2" s="76"/>
      <c r="V2" s="253"/>
      <c r="W2" s="251"/>
      <c r="X2" s="254" t="s">
        <v>233</v>
      </c>
      <c r="Y2" s="252"/>
      <c r="Z2" s="253"/>
      <c r="AA2" s="3"/>
      <c r="AB2" s="2"/>
    </row>
    <row r="3" spans="1:28" ht="12.75" customHeight="1" x14ac:dyDescent="0.25">
      <c r="A3" s="77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253"/>
      <c r="W3" s="251"/>
      <c r="X3" s="254" t="s">
        <v>232</v>
      </c>
      <c r="Y3" s="252"/>
      <c r="Z3" s="253"/>
      <c r="AA3" s="3"/>
      <c r="AB3" s="2"/>
    </row>
    <row r="4" spans="1:28" ht="12.75" customHeight="1" x14ac:dyDescent="0.25">
      <c r="A4" s="77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253"/>
      <c r="W4" s="251"/>
      <c r="X4" s="254" t="s">
        <v>231</v>
      </c>
      <c r="Y4" s="252"/>
      <c r="Z4" s="255"/>
      <c r="AA4" s="3"/>
      <c r="AB4" s="2"/>
    </row>
    <row r="5" spans="1:28" ht="12.75" customHeight="1" x14ac:dyDescent="0.3">
      <c r="A5" s="77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4"/>
      <c r="O5" s="4"/>
      <c r="P5" s="2"/>
      <c r="Q5" s="79"/>
      <c r="R5" s="81"/>
      <c r="S5" s="79"/>
      <c r="T5" s="79"/>
      <c r="U5" s="79"/>
      <c r="V5" s="253"/>
      <c r="W5" s="256"/>
      <c r="X5" s="254" t="s">
        <v>238</v>
      </c>
      <c r="Y5" s="257"/>
      <c r="Z5" s="258"/>
      <c r="AA5" s="3"/>
      <c r="AB5" s="2"/>
    </row>
    <row r="6" spans="1:28" ht="12.75" customHeight="1" x14ac:dyDescent="0.25">
      <c r="A6" s="77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253"/>
      <c r="W6" s="251"/>
      <c r="X6" s="254" t="s">
        <v>495</v>
      </c>
      <c r="Y6" s="252"/>
      <c r="Z6" s="253"/>
      <c r="AA6" s="3"/>
      <c r="AB6" s="2"/>
    </row>
    <row r="7" spans="1:28" ht="12.75" customHeight="1" x14ac:dyDescent="0.25">
      <c r="A7" s="77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251"/>
      <c r="W7" s="251"/>
      <c r="X7" s="251"/>
      <c r="Y7" s="252"/>
      <c r="Z7" s="255"/>
      <c r="AA7" s="3"/>
      <c r="AB7" s="2"/>
    </row>
    <row r="8" spans="1:28" ht="12.75" customHeight="1" x14ac:dyDescent="0.25">
      <c r="A8" s="70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259"/>
      <c r="W8" s="259"/>
      <c r="X8" s="259"/>
      <c r="Y8" s="259"/>
      <c r="Z8" s="259"/>
      <c r="AA8" s="3"/>
      <c r="AB8" s="2"/>
    </row>
    <row r="9" spans="1:28" ht="12.75" customHeight="1" x14ac:dyDescent="0.25">
      <c r="A9" s="74" t="s">
        <v>245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258"/>
      <c r="W9" s="258"/>
      <c r="X9" s="258"/>
      <c r="Y9" s="258"/>
      <c r="Z9" s="258"/>
      <c r="AA9" s="3"/>
      <c r="AB9" s="2"/>
    </row>
    <row r="10" spans="1:28" ht="12.75" customHeight="1" x14ac:dyDescent="0.25">
      <c r="A10" s="74" t="s">
        <v>250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258"/>
      <c r="W10" s="258"/>
      <c r="X10" s="258"/>
      <c r="Y10" s="258"/>
      <c r="Z10" s="258"/>
      <c r="AA10" s="3"/>
      <c r="AB10" s="2"/>
    </row>
    <row r="11" spans="1:28" ht="12.75" customHeight="1" x14ac:dyDescent="0.2">
      <c r="A11" s="72" t="s">
        <v>246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69"/>
      <c r="Q11" s="69"/>
      <c r="R11" s="69"/>
      <c r="S11" s="69"/>
      <c r="T11" s="69"/>
      <c r="U11" s="69"/>
      <c r="V11" s="259"/>
      <c r="W11" s="259"/>
      <c r="X11" s="259"/>
      <c r="Y11" s="259"/>
      <c r="Z11" s="259"/>
      <c r="AA11" s="3"/>
      <c r="AB11" s="2"/>
    </row>
    <row r="12" spans="1:28" ht="12.75" customHeight="1" x14ac:dyDescent="0.2">
      <c r="A12" s="72" t="s">
        <v>247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260"/>
      <c r="W12" s="260"/>
      <c r="X12" s="260"/>
      <c r="Y12" s="261"/>
      <c r="Z12" s="258"/>
      <c r="AA12" s="3"/>
      <c r="AB12" s="2"/>
    </row>
    <row r="13" spans="1:28" ht="12.75" customHeight="1" x14ac:dyDescent="0.25">
      <c r="A13" s="212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260"/>
      <c r="W13" s="260"/>
      <c r="X13" s="260"/>
      <c r="Y13" s="261"/>
      <c r="Z13" s="258"/>
      <c r="AA13" s="3"/>
      <c r="AB13" s="2"/>
    </row>
    <row r="14" spans="1:28" ht="12.75" customHeight="1" thickBot="1" x14ac:dyDescent="0.25">
      <c r="A14" s="70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260"/>
      <c r="W14" s="260"/>
      <c r="X14" s="260"/>
      <c r="Y14" s="262"/>
      <c r="Z14" s="263" t="s">
        <v>228</v>
      </c>
      <c r="AA14" s="3"/>
      <c r="AB14" s="2"/>
    </row>
    <row r="15" spans="1:28" ht="42" customHeight="1" thickBot="1" x14ac:dyDescent="0.25">
      <c r="A15" s="7"/>
      <c r="B15" s="66"/>
      <c r="C15" s="66"/>
      <c r="D15" s="66"/>
      <c r="E15" s="66"/>
      <c r="F15" s="66"/>
      <c r="G15" s="66"/>
      <c r="H15" s="66"/>
      <c r="I15" s="66"/>
      <c r="J15" s="66"/>
      <c r="K15" s="64"/>
      <c r="L15" s="64"/>
      <c r="M15" s="60" t="s">
        <v>227</v>
      </c>
      <c r="N15" s="62" t="s">
        <v>226</v>
      </c>
      <c r="O15" s="63" t="s">
        <v>223</v>
      </c>
      <c r="P15" s="530" t="s">
        <v>222</v>
      </c>
      <c r="Q15" s="530"/>
      <c r="R15" s="530"/>
      <c r="S15" s="530"/>
      <c r="T15" s="62" t="s">
        <v>225</v>
      </c>
      <c r="U15" s="61" t="s">
        <v>224</v>
      </c>
      <c r="V15" s="264" t="s">
        <v>221</v>
      </c>
      <c r="W15" s="265" t="s">
        <v>220</v>
      </c>
      <c r="X15" s="265" t="s">
        <v>235</v>
      </c>
      <c r="Y15" s="266" t="s">
        <v>281</v>
      </c>
      <c r="Z15" s="267" t="s">
        <v>494</v>
      </c>
      <c r="AA15" s="58"/>
      <c r="AB15" s="3"/>
    </row>
    <row r="16" spans="1:28" ht="16.5" customHeight="1" thickBot="1" x14ac:dyDescent="0.3">
      <c r="A16" s="165"/>
      <c r="B16" s="213"/>
      <c r="C16" s="213"/>
      <c r="D16" s="213"/>
      <c r="E16" s="213"/>
      <c r="F16" s="213"/>
      <c r="G16" s="213"/>
      <c r="H16" s="213"/>
      <c r="I16" s="213"/>
      <c r="J16" s="213"/>
      <c r="K16" s="214"/>
      <c r="L16" s="214"/>
      <c r="M16" s="215">
        <v>1</v>
      </c>
      <c r="N16" s="216">
        <v>2</v>
      </c>
      <c r="O16" s="217">
        <v>5</v>
      </c>
      <c r="P16" s="598">
        <v>2</v>
      </c>
      <c r="Q16" s="598"/>
      <c r="R16" s="598"/>
      <c r="S16" s="598"/>
      <c r="T16" s="216">
        <v>3</v>
      </c>
      <c r="U16" s="215">
        <v>4</v>
      </c>
      <c r="V16" s="249">
        <v>5</v>
      </c>
      <c r="W16" s="250">
        <v>7</v>
      </c>
      <c r="X16" s="250">
        <v>6</v>
      </c>
      <c r="Y16" s="250">
        <v>7</v>
      </c>
      <c r="Z16" s="250">
        <v>8</v>
      </c>
      <c r="AA16" s="49"/>
      <c r="AB16" s="3"/>
    </row>
    <row r="17" spans="1:28" ht="15" customHeight="1" x14ac:dyDescent="0.2">
      <c r="A17" s="21"/>
      <c r="B17" s="271"/>
      <c r="C17" s="272"/>
      <c r="D17" s="599" t="s">
        <v>180</v>
      </c>
      <c r="E17" s="599"/>
      <c r="F17" s="599"/>
      <c r="G17" s="600"/>
      <c r="H17" s="600"/>
      <c r="I17" s="600"/>
      <c r="J17" s="600"/>
      <c r="K17" s="600"/>
      <c r="L17" s="600"/>
      <c r="M17" s="600"/>
      <c r="N17" s="600"/>
      <c r="O17" s="190" t="s">
        <v>179</v>
      </c>
      <c r="P17" s="188" t="s">
        <v>176</v>
      </c>
      <c r="Q17" s="192" t="s">
        <v>36</v>
      </c>
      <c r="R17" s="191" t="s">
        <v>35</v>
      </c>
      <c r="S17" s="193" t="s">
        <v>34</v>
      </c>
      <c r="T17" s="188" t="s">
        <v>31</v>
      </c>
      <c r="U17" s="188" t="s">
        <v>31</v>
      </c>
      <c r="V17" s="347" t="s">
        <v>31</v>
      </c>
      <c r="W17" s="348"/>
      <c r="X17" s="349">
        <f>X18+X21+X24+X27</f>
        <v>6</v>
      </c>
      <c r="Y17" s="349">
        <f>Y18+Y21+Y24+Y27</f>
        <v>6</v>
      </c>
      <c r="Z17" s="350">
        <f>Z18+Z21+Z24+Z27</f>
        <v>6</v>
      </c>
      <c r="AA17" s="8"/>
      <c r="AB17" s="3"/>
    </row>
    <row r="18" spans="1:28" ht="15" customHeight="1" x14ac:dyDescent="0.2">
      <c r="A18" s="21"/>
      <c r="B18" s="220"/>
      <c r="C18" s="221"/>
      <c r="D18" s="222"/>
      <c r="E18" s="223"/>
      <c r="F18" s="273"/>
      <c r="G18" s="588" t="s">
        <v>215</v>
      </c>
      <c r="H18" s="588"/>
      <c r="I18" s="588"/>
      <c r="J18" s="588"/>
      <c r="K18" s="588"/>
      <c r="L18" s="588"/>
      <c r="M18" s="588"/>
      <c r="N18" s="588"/>
      <c r="O18" s="170" t="s">
        <v>214</v>
      </c>
      <c r="P18" s="27" t="s">
        <v>176</v>
      </c>
      <c r="Q18" s="25" t="s">
        <v>36</v>
      </c>
      <c r="R18" s="24" t="s">
        <v>35</v>
      </c>
      <c r="S18" s="23" t="s">
        <v>213</v>
      </c>
      <c r="T18" s="27" t="s">
        <v>31</v>
      </c>
      <c r="U18" s="27" t="s">
        <v>31</v>
      </c>
      <c r="V18" s="351" t="s">
        <v>31</v>
      </c>
      <c r="W18" s="352"/>
      <c r="X18" s="353">
        <f t="shared" ref="X18:Z19" si="0">X19</f>
        <v>1</v>
      </c>
      <c r="Y18" s="353">
        <f t="shared" si="0"/>
        <v>1</v>
      </c>
      <c r="Z18" s="354">
        <f t="shared" si="0"/>
        <v>1</v>
      </c>
      <c r="AA18" s="8"/>
      <c r="AB18" s="3"/>
    </row>
    <row r="19" spans="1:28" ht="29.25" customHeight="1" x14ac:dyDescent="0.2">
      <c r="A19" s="21"/>
      <c r="B19" s="589" t="s">
        <v>216</v>
      </c>
      <c r="C19" s="589"/>
      <c r="D19" s="589"/>
      <c r="E19" s="589"/>
      <c r="F19" s="589"/>
      <c r="G19" s="589"/>
      <c r="H19" s="589"/>
      <c r="I19" s="589"/>
      <c r="J19" s="589"/>
      <c r="K19" s="589"/>
      <c r="L19" s="589"/>
      <c r="M19" s="589"/>
      <c r="N19" s="589"/>
      <c r="O19" s="170" t="s">
        <v>214</v>
      </c>
      <c r="P19" s="27" t="s">
        <v>176</v>
      </c>
      <c r="Q19" s="25" t="s">
        <v>36</v>
      </c>
      <c r="R19" s="24" t="s">
        <v>35</v>
      </c>
      <c r="S19" s="23" t="s">
        <v>213</v>
      </c>
      <c r="T19" s="27">
        <v>1</v>
      </c>
      <c r="U19" s="27">
        <v>2</v>
      </c>
      <c r="V19" s="351" t="s">
        <v>31</v>
      </c>
      <c r="W19" s="352"/>
      <c r="X19" s="353">
        <f t="shared" si="0"/>
        <v>1</v>
      </c>
      <c r="Y19" s="353">
        <f t="shared" si="0"/>
        <v>1</v>
      </c>
      <c r="Z19" s="354">
        <f t="shared" si="0"/>
        <v>1</v>
      </c>
      <c r="AA19" s="8"/>
      <c r="AB19" s="3"/>
    </row>
    <row r="20" spans="1:28" ht="29.25" customHeight="1" x14ac:dyDescent="0.2">
      <c r="A20" s="21"/>
      <c r="B20" s="582" t="s">
        <v>188</v>
      </c>
      <c r="C20" s="582"/>
      <c r="D20" s="582"/>
      <c r="E20" s="582"/>
      <c r="F20" s="582"/>
      <c r="G20" s="582"/>
      <c r="H20" s="582"/>
      <c r="I20" s="582"/>
      <c r="J20" s="582"/>
      <c r="K20" s="582"/>
      <c r="L20" s="582"/>
      <c r="M20" s="582"/>
      <c r="N20" s="582"/>
      <c r="O20" s="170" t="s">
        <v>214</v>
      </c>
      <c r="P20" s="14" t="s">
        <v>176</v>
      </c>
      <c r="Q20" s="11" t="s">
        <v>36</v>
      </c>
      <c r="R20" s="10" t="s">
        <v>35</v>
      </c>
      <c r="S20" s="9" t="s">
        <v>213</v>
      </c>
      <c r="T20" s="14">
        <v>1</v>
      </c>
      <c r="U20" s="14">
        <v>2</v>
      </c>
      <c r="V20" s="355" t="s">
        <v>187</v>
      </c>
      <c r="W20" s="352"/>
      <c r="X20" s="356">
        <v>1</v>
      </c>
      <c r="Y20" s="356">
        <v>1</v>
      </c>
      <c r="Z20" s="357">
        <v>1</v>
      </c>
      <c r="AA20" s="8"/>
      <c r="AB20" s="3"/>
    </row>
    <row r="21" spans="1:28" ht="86.25" customHeight="1" x14ac:dyDescent="0.2">
      <c r="A21" s="21"/>
      <c r="B21" s="224"/>
      <c r="C21" s="274"/>
      <c r="D21" s="222"/>
      <c r="E21" s="223"/>
      <c r="F21" s="273"/>
      <c r="G21" s="592" t="s">
        <v>178</v>
      </c>
      <c r="H21" s="592"/>
      <c r="I21" s="592"/>
      <c r="J21" s="592"/>
      <c r="K21" s="592"/>
      <c r="L21" s="592"/>
      <c r="M21" s="592"/>
      <c r="N21" s="592"/>
      <c r="O21" s="170" t="s">
        <v>177</v>
      </c>
      <c r="P21" s="41" t="s">
        <v>176</v>
      </c>
      <c r="Q21" s="115" t="s">
        <v>36</v>
      </c>
      <c r="R21" s="114" t="s">
        <v>35</v>
      </c>
      <c r="S21" s="116" t="s">
        <v>175</v>
      </c>
      <c r="T21" s="41" t="s">
        <v>31</v>
      </c>
      <c r="U21" s="41" t="s">
        <v>31</v>
      </c>
      <c r="V21" s="358" t="s">
        <v>31</v>
      </c>
      <c r="W21" s="352"/>
      <c r="X21" s="359">
        <f t="shared" ref="X21:Z22" si="1">X22</f>
        <v>1</v>
      </c>
      <c r="Y21" s="359">
        <f t="shared" si="1"/>
        <v>1</v>
      </c>
      <c r="Z21" s="360">
        <f t="shared" si="1"/>
        <v>1</v>
      </c>
      <c r="AA21" s="8"/>
      <c r="AB21" s="3"/>
    </row>
    <row r="22" spans="1:28" ht="15" customHeight="1" x14ac:dyDescent="0.2">
      <c r="A22" s="21"/>
      <c r="B22" s="589" t="s">
        <v>181</v>
      </c>
      <c r="C22" s="589"/>
      <c r="D22" s="589"/>
      <c r="E22" s="589"/>
      <c r="F22" s="589"/>
      <c r="G22" s="589"/>
      <c r="H22" s="589"/>
      <c r="I22" s="589"/>
      <c r="J22" s="589"/>
      <c r="K22" s="589"/>
      <c r="L22" s="589"/>
      <c r="M22" s="589"/>
      <c r="N22" s="589"/>
      <c r="O22" s="170" t="s">
        <v>177</v>
      </c>
      <c r="P22" s="27" t="s">
        <v>176</v>
      </c>
      <c r="Q22" s="25" t="s">
        <v>36</v>
      </c>
      <c r="R22" s="24" t="s">
        <v>35</v>
      </c>
      <c r="S22" s="23" t="s">
        <v>175</v>
      </c>
      <c r="T22" s="27">
        <v>3</v>
      </c>
      <c r="U22" s="27">
        <v>4</v>
      </c>
      <c r="V22" s="351" t="s">
        <v>31</v>
      </c>
      <c r="W22" s="352"/>
      <c r="X22" s="353">
        <f t="shared" si="1"/>
        <v>1</v>
      </c>
      <c r="Y22" s="353">
        <f t="shared" si="1"/>
        <v>1</v>
      </c>
      <c r="Z22" s="354">
        <f t="shared" si="1"/>
        <v>1</v>
      </c>
      <c r="AA22" s="8"/>
      <c r="AB22" s="3"/>
    </row>
    <row r="23" spans="1:28" ht="29.25" customHeight="1" x14ac:dyDescent="0.2">
      <c r="A23" s="21"/>
      <c r="B23" s="582" t="s">
        <v>94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170" t="s">
        <v>177</v>
      </c>
      <c r="P23" s="14" t="s">
        <v>176</v>
      </c>
      <c r="Q23" s="11" t="s">
        <v>36</v>
      </c>
      <c r="R23" s="10" t="s">
        <v>35</v>
      </c>
      <c r="S23" s="9" t="s">
        <v>175</v>
      </c>
      <c r="T23" s="14">
        <v>3</v>
      </c>
      <c r="U23" s="14">
        <v>4</v>
      </c>
      <c r="V23" s="355" t="s">
        <v>89</v>
      </c>
      <c r="W23" s="352"/>
      <c r="X23" s="356">
        <v>1</v>
      </c>
      <c r="Y23" s="356">
        <v>1</v>
      </c>
      <c r="Z23" s="357">
        <v>1</v>
      </c>
      <c r="AA23" s="8"/>
      <c r="AB23" s="3"/>
    </row>
    <row r="24" spans="1:28" ht="15" customHeight="1" x14ac:dyDescent="0.2">
      <c r="A24" s="21"/>
      <c r="B24" s="224"/>
      <c r="C24" s="274"/>
      <c r="D24" s="222"/>
      <c r="E24" s="223"/>
      <c r="F24" s="273"/>
      <c r="G24" s="592" t="s">
        <v>205</v>
      </c>
      <c r="H24" s="592"/>
      <c r="I24" s="592"/>
      <c r="J24" s="592"/>
      <c r="K24" s="592"/>
      <c r="L24" s="592"/>
      <c r="M24" s="592"/>
      <c r="N24" s="592"/>
      <c r="O24" s="170" t="s">
        <v>204</v>
      </c>
      <c r="P24" s="41" t="s">
        <v>176</v>
      </c>
      <c r="Q24" s="115" t="s">
        <v>36</v>
      </c>
      <c r="R24" s="114" t="s">
        <v>35</v>
      </c>
      <c r="S24" s="116" t="s">
        <v>203</v>
      </c>
      <c r="T24" s="41" t="s">
        <v>31</v>
      </c>
      <c r="U24" s="41" t="s">
        <v>31</v>
      </c>
      <c r="V24" s="358" t="s">
        <v>31</v>
      </c>
      <c r="W24" s="352"/>
      <c r="X24" s="359">
        <f t="shared" ref="X24:Z25" si="2">X25</f>
        <v>1</v>
      </c>
      <c r="Y24" s="359">
        <f t="shared" si="2"/>
        <v>1</v>
      </c>
      <c r="Z24" s="360">
        <f t="shared" si="2"/>
        <v>1</v>
      </c>
      <c r="AA24" s="8"/>
      <c r="AB24" s="3"/>
    </row>
    <row r="25" spans="1:28" ht="15" customHeight="1" x14ac:dyDescent="0.2">
      <c r="A25" s="21"/>
      <c r="B25" s="589" t="s">
        <v>206</v>
      </c>
      <c r="C25" s="589"/>
      <c r="D25" s="589"/>
      <c r="E25" s="589"/>
      <c r="F25" s="589"/>
      <c r="G25" s="589"/>
      <c r="H25" s="589"/>
      <c r="I25" s="589"/>
      <c r="J25" s="589"/>
      <c r="K25" s="589"/>
      <c r="L25" s="589"/>
      <c r="M25" s="589"/>
      <c r="N25" s="589"/>
      <c r="O25" s="170" t="s">
        <v>204</v>
      </c>
      <c r="P25" s="27" t="s">
        <v>176</v>
      </c>
      <c r="Q25" s="25" t="s">
        <v>36</v>
      </c>
      <c r="R25" s="24" t="s">
        <v>35</v>
      </c>
      <c r="S25" s="23" t="s">
        <v>203</v>
      </c>
      <c r="T25" s="27">
        <v>1</v>
      </c>
      <c r="U25" s="27">
        <v>13</v>
      </c>
      <c r="V25" s="351" t="s">
        <v>31</v>
      </c>
      <c r="W25" s="352"/>
      <c r="X25" s="353">
        <f t="shared" si="2"/>
        <v>1</v>
      </c>
      <c r="Y25" s="353">
        <f t="shared" si="2"/>
        <v>1</v>
      </c>
      <c r="Z25" s="354">
        <f t="shared" si="2"/>
        <v>1</v>
      </c>
      <c r="AA25" s="8"/>
      <c r="AB25" s="3"/>
    </row>
    <row r="26" spans="1:28" ht="15" customHeight="1" x14ac:dyDescent="0.2">
      <c r="A26" s="21"/>
      <c r="B26" s="582" t="s">
        <v>199</v>
      </c>
      <c r="C26" s="582"/>
      <c r="D26" s="582"/>
      <c r="E26" s="582"/>
      <c r="F26" s="582"/>
      <c r="G26" s="582"/>
      <c r="H26" s="582"/>
      <c r="I26" s="582"/>
      <c r="J26" s="582"/>
      <c r="K26" s="582"/>
      <c r="L26" s="582"/>
      <c r="M26" s="582"/>
      <c r="N26" s="582"/>
      <c r="O26" s="170" t="s">
        <v>204</v>
      </c>
      <c r="P26" s="14" t="s">
        <v>176</v>
      </c>
      <c r="Q26" s="11" t="s">
        <v>36</v>
      </c>
      <c r="R26" s="10" t="s">
        <v>35</v>
      </c>
      <c r="S26" s="9" t="s">
        <v>203</v>
      </c>
      <c r="T26" s="14">
        <v>1</v>
      </c>
      <c r="U26" s="14">
        <v>13</v>
      </c>
      <c r="V26" s="355" t="s">
        <v>196</v>
      </c>
      <c r="W26" s="352"/>
      <c r="X26" s="356">
        <v>1</v>
      </c>
      <c r="Y26" s="356">
        <v>1</v>
      </c>
      <c r="Z26" s="357">
        <v>1</v>
      </c>
      <c r="AA26" s="8"/>
      <c r="AB26" s="3"/>
    </row>
    <row r="27" spans="1:28" ht="15" customHeight="1" x14ac:dyDescent="0.2">
      <c r="A27" s="21"/>
      <c r="B27" s="224"/>
      <c r="C27" s="274"/>
      <c r="D27" s="222"/>
      <c r="E27" s="223"/>
      <c r="F27" s="273"/>
      <c r="G27" s="592" t="s">
        <v>202</v>
      </c>
      <c r="H27" s="592"/>
      <c r="I27" s="592"/>
      <c r="J27" s="592"/>
      <c r="K27" s="592"/>
      <c r="L27" s="592"/>
      <c r="M27" s="592"/>
      <c r="N27" s="592"/>
      <c r="O27" s="170" t="s">
        <v>198</v>
      </c>
      <c r="P27" s="41" t="s">
        <v>176</v>
      </c>
      <c r="Q27" s="115" t="s">
        <v>36</v>
      </c>
      <c r="R27" s="114" t="s">
        <v>35</v>
      </c>
      <c r="S27" s="116" t="s">
        <v>197</v>
      </c>
      <c r="T27" s="41" t="s">
        <v>31</v>
      </c>
      <c r="U27" s="41" t="s">
        <v>31</v>
      </c>
      <c r="V27" s="358" t="s">
        <v>31</v>
      </c>
      <c r="W27" s="352"/>
      <c r="X27" s="359">
        <f>X28</f>
        <v>3</v>
      </c>
      <c r="Y27" s="359">
        <f>Y28</f>
        <v>3</v>
      </c>
      <c r="Z27" s="360">
        <f>Z28</f>
        <v>3</v>
      </c>
      <c r="AA27" s="8"/>
      <c r="AB27" s="3"/>
    </row>
    <row r="28" spans="1:28" ht="15" customHeight="1" x14ac:dyDescent="0.2">
      <c r="A28" s="21"/>
      <c r="B28" s="589" t="s">
        <v>206</v>
      </c>
      <c r="C28" s="589"/>
      <c r="D28" s="589"/>
      <c r="E28" s="589"/>
      <c r="F28" s="589"/>
      <c r="G28" s="589"/>
      <c r="H28" s="589"/>
      <c r="I28" s="589"/>
      <c r="J28" s="589"/>
      <c r="K28" s="589"/>
      <c r="L28" s="589"/>
      <c r="M28" s="589"/>
      <c r="N28" s="589"/>
      <c r="O28" s="170" t="s">
        <v>198</v>
      </c>
      <c r="P28" s="27" t="s">
        <v>176</v>
      </c>
      <c r="Q28" s="25" t="s">
        <v>36</v>
      </c>
      <c r="R28" s="24" t="s">
        <v>35</v>
      </c>
      <c r="S28" s="23" t="s">
        <v>197</v>
      </c>
      <c r="T28" s="27">
        <v>1</v>
      </c>
      <c r="U28" s="27">
        <v>13</v>
      </c>
      <c r="V28" s="351" t="s">
        <v>31</v>
      </c>
      <c r="W28" s="352"/>
      <c r="X28" s="353">
        <f>X29+X30+X31</f>
        <v>3</v>
      </c>
      <c r="Y28" s="353">
        <f>Y29+Y30+Y31</f>
        <v>3</v>
      </c>
      <c r="Z28" s="354">
        <f>Z29+Z30+Z31</f>
        <v>3</v>
      </c>
      <c r="AA28" s="8"/>
      <c r="AB28" s="3"/>
    </row>
    <row r="29" spans="1:28" ht="29.25" customHeight="1" x14ac:dyDescent="0.2">
      <c r="A29" s="21"/>
      <c r="B29" s="589" t="s">
        <v>94</v>
      </c>
      <c r="C29" s="58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170" t="s">
        <v>198</v>
      </c>
      <c r="P29" s="27" t="s">
        <v>176</v>
      </c>
      <c r="Q29" s="25" t="s">
        <v>36</v>
      </c>
      <c r="R29" s="24" t="s">
        <v>35</v>
      </c>
      <c r="S29" s="23" t="s">
        <v>197</v>
      </c>
      <c r="T29" s="27">
        <v>1</v>
      </c>
      <c r="U29" s="27">
        <v>13</v>
      </c>
      <c r="V29" s="351" t="s">
        <v>89</v>
      </c>
      <c r="W29" s="352"/>
      <c r="X29" s="361">
        <v>1</v>
      </c>
      <c r="Y29" s="361">
        <v>1</v>
      </c>
      <c r="Z29" s="362">
        <v>1</v>
      </c>
      <c r="AA29" s="8"/>
      <c r="AB29" s="3"/>
    </row>
    <row r="30" spans="1:28" ht="15" customHeight="1" x14ac:dyDescent="0.2">
      <c r="A30" s="21"/>
      <c r="B30" s="589" t="s">
        <v>201</v>
      </c>
      <c r="C30" s="589"/>
      <c r="D30" s="589"/>
      <c r="E30" s="589"/>
      <c r="F30" s="589"/>
      <c r="G30" s="589"/>
      <c r="H30" s="589"/>
      <c r="I30" s="589"/>
      <c r="J30" s="589"/>
      <c r="K30" s="589"/>
      <c r="L30" s="589"/>
      <c r="M30" s="589"/>
      <c r="N30" s="589"/>
      <c r="O30" s="170" t="s">
        <v>198</v>
      </c>
      <c r="P30" s="27" t="s">
        <v>176</v>
      </c>
      <c r="Q30" s="25" t="s">
        <v>36</v>
      </c>
      <c r="R30" s="24" t="s">
        <v>35</v>
      </c>
      <c r="S30" s="23" t="s">
        <v>197</v>
      </c>
      <c r="T30" s="27">
        <v>1</v>
      </c>
      <c r="U30" s="27">
        <v>13</v>
      </c>
      <c r="V30" s="351" t="s">
        <v>200</v>
      </c>
      <c r="W30" s="352"/>
      <c r="X30" s="361">
        <v>1</v>
      </c>
      <c r="Y30" s="361">
        <v>1</v>
      </c>
      <c r="Z30" s="362">
        <v>1</v>
      </c>
      <c r="AA30" s="8"/>
      <c r="AB30" s="3"/>
    </row>
    <row r="31" spans="1:28" ht="15" customHeight="1" x14ac:dyDescent="0.2">
      <c r="A31" s="21"/>
      <c r="B31" s="582" t="s">
        <v>199</v>
      </c>
      <c r="C31" s="582"/>
      <c r="D31" s="582"/>
      <c r="E31" s="582"/>
      <c r="F31" s="582"/>
      <c r="G31" s="582"/>
      <c r="H31" s="582"/>
      <c r="I31" s="582"/>
      <c r="J31" s="582"/>
      <c r="K31" s="582"/>
      <c r="L31" s="582"/>
      <c r="M31" s="582"/>
      <c r="N31" s="582"/>
      <c r="O31" s="170" t="s">
        <v>198</v>
      </c>
      <c r="P31" s="14" t="s">
        <v>176</v>
      </c>
      <c r="Q31" s="11" t="s">
        <v>36</v>
      </c>
      <c r="R31" s="10" t="s">
        <v>35</v>
      </c>
      <c r="S31" s="9" t="s">
        <v>197</v>
      </c>
      <c r="T31" s="14">
        <v>1</v>
      </c>
      <c r="U31" s="14">
        <v>13</v>
      </c>
      <c r="V31" s="355" t="s">
        <v>196</v>
      </c>
      <c r="W31" s="352"/>
      <c r="X31" s="356">
        <v>1</v>
      </c>
      <c r="Y31" s="356">
        <v>1</v>
      </c>
      <c r="Z31" s="357">
        <v>1</v>
      </c>
      <c r="AA31" s="8"/>
      <c r="AB31" s="3"/>
    </row>
    <row r="32" spans="1:28" ht="29.25" customHeight="1" x14ac:dyDescent="0.2">
      <c r="A32" s="21"/>
      <c r="B32" s="225"/>
      <c r="C32" s="226"/>
      <c r="D32" s="585" t="s">
        <v>86</v>
      </c>
      <c r="E32" s="586"/>
      <c r="F32" s="586"/>
      <c r="G32" s="586"/>
      <c r="H32" s="586"/>
      <c r="I32" s="586"/>
      <c r="J32" s="586"/>
      <c r="K32" s="586"/>
      <c r="L32" s="586"/>
      <c r="M32" s="586"/>
      <c r="N32" s="586"/>
      <c r="O32" s="170" t="s">
        <v>85</v>
      </c>
      <c r="P32" s="33" t="s">
        <v>69</v>
      </c>
      <c r="Q32" s="118" t="s">
        <v>36</v>
      </c>
      <c r="R32" s="117" t="s">
        <v>35</v>
      </c>
      <c r="S32" s="119" t="s">
        <v>34</v>
      </c>
      <c r="T32" s="33" t="s">
        <v>31</v>
      </c>
      <c r="U32" s="33" t="s">
        <v>31</v>
      </c>
      <c r="V32" s="363" t="s">
        <v>31</v>
      </c>
      <c r="W32" s="352"/>
      <c r="X32" s="364">
        <f>X33+X38</f>
        <v>2</v>
      </c>
      <c r="Y32" s="364">
        <f>Y33+Y38</f>
        <v>2</v>
      </c>
      <c r="Z32" s="365">
        <f>Z33+Z38</f>
        <v>2</v>
      </c>
      <c r="AA32" s="8"/>
      <c r="AB32" s="3"/>
    </row>
    <row r="33" spans="1:28" ht="15" customHeight="1" x14ac:dyDescent="0.2">
      <c r="A33" s="21"/>
      <c r="B33" s="218"/>
      <c r="C33" s="219"/>
      <c r="D33" s="227"/>
      <c r="E33" s="596" t="s">
        <v>84</v>
      </c>
      <c r="F33" s="597"/>
      <c r="G33" s="597"/>
      <c r="H33" s="597"/>
      <c r="I33" s="597"/>
      <c r="J33" s="597"/>
      <c r="K33" s="597"/>
      <c r="L33" s="597"/>
      <c r="M33" s="597"/>
      <c r="N33" s="597"/>
      <c r="O33" s="170" t="s">
        <v>83</v>
      </c>
      <c r="P33" s="231" t="s">
        <v>69</v>
      </c>
      <c r="Q33" s="229" t="s">
        <v>78</v>
      </c>
      <c r="R33" s="228" t="s">
        <v>35</v>
      </c>
      <c r="S33" s="230" t="s">
        <v>34</v>
      </c>
      <c r="T33" s="231" t="s">
        <v>31</v>
      </c>
      <c r="U33" s="231" t="s">
        <v>31</v>
      </c>
      <c r="V33" s="366" t="s">
        <v>31</v>
      </c>
      <c r="W33" s="352"/>
      <c r="X33" s="353">
        <f t="shared" ref="X33:Z35" si="3">X34</f>
        <v>1</v>
      </c>
      <c r="Y33" s="353">
        <f t="shared" si="3"/>
        <v>1</v>
      </c>
      <c r="Z33" s="354">
        <f t="shared" si="3"/>
        <v>1</v>
      </c>
      <c r="AA33" s="8"/>
      <c r="AB33" s="3"/>
    </row>
    <row r="34" spans="1:28" ht="15" customHeight="1" x14ac:dyDescent="0.2">
      <c r="A34" s="21"/>
      <c r="B34" s="218"/>
      <c r="C34" s="219"/>
      <c r="D34" s="232"/>
      <c r="E34" s="233"/>
      <c r="F34" s="587" t="s">
        <v>82</v>
      </c>
      <c r="G34" s="588"/>
      <c r="H34" s="588"/>
      <c r="I34" s="588"/>
      <c r="J34" s="588"/>
      <c r="K34" s="588"/>
      <c r="L34" s="588"/>
      <c r="M34" s="588"/>
      <c r="N34" s="588"/>
      <c r="O34" s="170" t="s">
        <v>81</v>
      </c>
      <c r="P34" s="27" t="s">
        <v>69</v>
      </c>
      <c r="Q34" s="25" t="s">
        <v>78</v>
      </c>
      <c r="R34" s="24" t="s">
        <v>39</v>
      </c>
      <c r="S34" s="23" t="s">
        <v>34</v>
      </c>
      <c r="T34" s="27" t="s">
        <v>31</v>
      </c>
      <c r="U34" s="27" t="s">
        <v>31</v>
      </c>
      <c r="V34" s="351" t="s">
        <v>31</v>
      </c>
      <c r="W34" s="352"/>
      <c r="X34" s="353">
        <f t="shared" si="3"/>
        <v>1</v>
      </c>
      <c r="Y34" s="353">
        <f t="shared" si="3"/>
        <v>1</v>
      </c>
      <c r="Z34" s="354">
        <f t="shared" si="3"/>
        <v>1</v>
      </c>
      <c r="AA34" s="8"/>
      <c r="AB34" s="3"/>
    </row>
    <row r="35" spans="1:28" ht="15" customHeight="1" x14ac:dyDescent="0.2">
      <c r="A35" s="21"/>
      <c r="B35" s="220"/>
      <c r="C35" s="221"/>
      <c r="D35" s="234"/>
      <c r="E35" s="235"/>
      <c r="F35" s="273"/>
      <c r="G35" s="588" t="s">
        <v>80</v>
      </c>
      <c r="H35" s="588"/>
      <c r="I35" s="588"/>
      <c r="J35" s="588"/>
      <c r="K35" s="588"/>
      <c r="L35" s="588"/>
      <c r="M35" s="588"/>
      <c r="N35" s="588"/>
      <c r="O35" s="170" t="s">
        <v>79</v>
      </c>
      <c r="P35" s="27" t="s">
        <v>69</v>
      </c>
      <c r="Q35" s="25" t="s">
        <v>78</v>
      </c>
      <c r="R35" s="24" t="s">
        <v>39</v>
      </c>
      <c r="S35" s="23" t="s">
        <v>77</v>
      </c>
      <c r="T35" s="27" t="s">
        <v>31</v>
      </c>
      <c r="U35" s="27" t="s">
        <v>31</v>
      </c>
      <c r="V35" s="351" t="s">
        <v>31</v>
      </c>
      <c r="W35" s="352"/>
      <c r="X35" s="353">
        <f t="shared" si="3"/>
        <v>1</v>
      </c>
      <c r="Y35" s="353">
        <f t="shared" si="3"/>
        <v>1</v>
      </c>
      <c r="Z35" s="354">
        <f t="shared" si="3"/>
        <v>1</v>
      </c>
      <c r="AA35" s="8"/>
      <c r="AB35" s="3"/>
    </row>
    <row r="36" spans="1:28" ht="15" customHeight="1" x14ac:dyDescent="0.2">
      <c r="A36" s="21"/>
      <c r="B36" s="589" t="s">
        <v>87</v>
      </c>
      <c r="C36" s="589"/>
      <c r="D36" s="589"/>
      <c r="E36" s="589"/>
      <c r="F36" s="589"/>
      <c r="G36" s="589"/>
      <c r="H36" s="589"/>
      <c r="I36" s="589"/>
      <c r="J36" s="589"/>
      <c r="K36" s="589"/>
      <c r="L36" s="589"/>
      <c r="M36" s="589"/>
      <c r="N36" s="589"/>
      <c r="O36" s="170" t="s">
        <v>79</v>
      </c>
      <c r="P36" s="27" t="s">
        <v>69</v>
      </c>
      <c r="Q36" s="25" t="s">
        <v>78</v>
      </c>
      <c r="R36" s="24" t="s">
        <v>39</v>
      </c>
      <c r="S36" s="23" t="s">
        <v>77</v>
      </c>
      <c r="T36" s="27">
        <v>8</v>
      </c>
      <c r="U36" s="27">
        <v>1</v>
      </c>
      <c r="V36" s="351" t="s">
        <v>31</v>
      </c>
      <c r="W36" s="352"/>
      <c r="X36" s="353">
        <f>X37</f>
        <v>1</v>
      </c>
      <c r="Y36" s="353">
        <f>Y37</f>
        <v>1</v>
      </c>
      <c r="Z36" s="354">
        <f>Z37</f>
        <v>1</v>
      </c>
      <c r="AA36" s="8"/>
      <c r="AB36" s="3"/>
    </row>
    <row r="37" spans="1:28" ht="15" customHeight="1" x14ac:dyDescent="0.2">
      <c r="A37" s="21"/>
      <c r="B37" s="582" t="s">
        <v>71</v>
      </c>
      <c r="C37" s="582"/>
      <c r="D37" s="582"/>
      <c r="E37" s="582"/>
      <c r="F37" s="582"/>
      <c r="G37" s="582"/>
      <c r="H37" s="582"/>
      <c r="I37" s="582"/>
      <c r="J37" s="582"/>
      <c r="K37" s="582"/>
      <c r="L37" s="582"/>
      <c r="M37" s="582"/>
      <c r="N37" s="582"/>
      <c r="O37" s="170" t="s">
        <v>79</v>
      </c>
      <c r="P37" s="14" t="s">
        <v>69</v>
      </c>
      <c r="Q37" s="11" t="s">
        <v>78</v>
      </c>
      <c r="R37" s="10" t="s">
        <v>39</v>
      </c>
      <c r="S37" s="9" t="s">
        <v>77</v>
      </c>
      <c r="T37" s="14">
        <v>8</v>
      </c>
      <c r="U37" s="14">
        <v>1</v>
      </c>
      <c r="V37" s="355" t="s">
        <v>66</v>
      </c>
      <c r="W37" s="352"/>
      <c r="X37" s="356">
        <v>1</v>
      </c>
      <c r="Y37" s="356">
        <v>1</v>
      </c>
      <c r="Z37" s="357">
        <v>1</v>
      </c>
      <c r="AA37" s="8"/>
      <c r="AB37" s="3"/>
    </row>
    <row r="38" spans="1:28" ht="15" customHeight="1" x14ac:dyDescent="0.2">
      <c r="A38" s="21"/>
      <c r="B38" s="225"/>
      <c r="C38" s="226"/>
      <c r="D38" s="227"/>
      <c r="E38" s="583" t="s">
        <v>76</v>
      </c>
      <c r="F38" s="584"/>
      <c r="G38" s="584"/>
      <c r="H38" s="584"/>
      <c r="I38" s="584"/>
      <c r="J38" s="584"/>
      <c r="K38" s="584"/>
      <c r="L38" s="584"/>
      <c r="M38" s="584"/>
      <c r="N38" s="584"/>
      <c r="O38" s="170" t="s">
        <v>75</v>
      </c>
      <c r="P38" s="236" t="s">
        <v>69</v>
      </c>
      <c r="Q38" s="245" t="s">
        <v>68</v>
      </c>
      <c r="R38" s="246" t="s">
        <v>35</v>
      </c>
      <c r="S38" s="247" t="s">
        <v>34</v>
      </c>
      <c r="T38" s="236" t="s">
        <v>31</v>
      </c>
      <c r="U38" s="236" t="s">
        <v>31</v>
      </c>
      <c r="V38" s="367" t="s">
        <v>31</v>
      </c>
      <c r="W38" s="352"/>
      <c r="X38" s="353">
        <f t="shared" ref="X38:Z40" si="4">X39</f>
        <v>1</v>
      </c>
      <c r="Y38" s="353">
        <f t="shared" si="4"/>
        <v>1</v>
      </c>
      <c r="Z38" s="354">
        <f t="shared" si="4"/>
        <v>1</v>
      </c>
      <c r="AA38" s="8"/>
      <c r="AB38" s="3"/>
    </row>
    <row r="39" spans="1:28" ht="15" customHeight="1" x14ac:dyDescent="0.2">
      <c r="A39" s="21"/>
      <c r="B39" s="218"/>
      <c r="C39" s="219"/>
      <c r="D39" s="232"/>
      <c r="E39" s="233"/>
      <c r="F39" s="587" t="s">
        <v>74</v>
      </c>
      <c r="G39" s="588"/>
      <c r="H39" s="588"/>
      <c r="I39" s="588"/>
      <c r="J39" s="588"/>
      <c r="K39" s="588"/>
      <c r="L39" s="588"/>
      <c r="M39" s="588"/>
      <c r="N39" s="588"/>
      <c r="O39" s="170" t="s">
        <v>73</v>
      </c>
      <c r="P39" s="27" t="s">
        <v>69</v>
      </c>
      <c r="Q39" s="25" t="s">
        <v>68</v>
      </c>
      <c r="R39" s="24" t="s">
        <v>39</v>
      </c>
      <c r="S39" s="23" t="s">
        <v>34</v>
      </c>
      <c r="T39" s="27" t="s">
        <v>31</v>
      </c>
      <c r="U39" s="27" t="s">
        <v>31</v>
      </c>
      <c r="V39" s="351" t="s">
        <v>31</v>
      </c>
      <c r="W39" s="352"/>
      <c r="X39" s="353">
        <f t="shared" si="4"/>
        <v>1</v>
      </c>
      <c r="Y39" s="353">
        <f t="shared" si="4"/>
        <v>1</v>
      </c>
      <c r="Z39" s="354">
        <f t="shared" si="4"/>
        <v>1</v>
      </c>
      <c r="AA39" s="8"/>
      <c r="AB39" s="3"/>
    </row>
    <row r="40" spans="1:28" ht="15" customHeight="1" x14ac:dyDescent="0.2">
      <c r="A40" s="21"/>
      <c r="B40" s="220"/>
      <c r="C40" s="221"/>
      <c r="D40" s="234"/>
      <c r="E40" s="235"/>
      <c r="F40" s="273"/>
      <c r="G40" s="588" t="s">
        <v>72</v>
      </c>
      <c r="H40" s="588"/>
      <c r="I40" s="588"/>
      <c r="J40" s="588"/>
      <c r="K40" s="588"/>
      <c r="L40" s="588"/>
      <c r="M40" s="588"/>
      <c r="N40" s="588"/>
      <c r="O40" s="170" t="s">
        <v>70</v>
      </c>
      <c r="P40" s="27" t="s">
        <v>69</v>
      </c>
      <c r="Q40" s="25" t="s">
        <v>68</v>
      </c>
      <c r="R40" s="24" t="s">
        <v>39</v>
      </c>
      <c r="S40" s="23" t="s">
        <v>67</v>
      </c>
      <c r="T40" s="27" t="s">
        <v>31</v>
      </c>
      <c r="U40" s="27" t="s">
        <v>31</v>
      </c>
      <c r="V40" s="351" t="s">
        <v>31</v>
      </c>
      <c r="W40" s="352"/>
      <c r="X40" s="353">
        <f t="shared" si="4"/>
        <v>1</v>
      </c>
      <c r="Y40" s="353">
        <f t="shared" si="4"/>
        <v>1</v>
      </c>
      <c r="Z40" s="354">
        <f t="shared" si="4"/>
        <v>1</v>
      </c>
      <c r="AA40" s="8"/>
      <c r="AB40" s="3"/>
    </row>
    <row r="41" spans="1:28" ht="15" customHeight="1" x14ac:dyDescent="0.2">
      <c r="A41" s="21"/>
      <c r="B41" s="589" t="s">
        <v>87</v>
      </c>
      <c r="C41" s="589"/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170" t="s">
        <v>70</v>
      </c>
      <c r="P41" s="27" t="s">
        <v>69</v>
      </c>
      <c r="Q41" s="25" t="s">
        <v>68</v>
      </c>
      <c r="R41" s="24" t="s">
        <v>39</v>
      </c>
      <c r="S41" s="23" t="s">
        <v>67</v>
      </c>
      <c r="T41" s="27">
        <v>8</v>
      </c>
      <c r="U41" s="27">
        <v>1</v>
      </c>
      <c r="V41" s="351" t="s">
        <v>31</v>
      </c>
      <c r="W41" s="352"/>
      <c r="X41" s="353">
        <f>X42</f>
        <v>1</v>
      </c>
      <c r="Y41" s="353">
        <f>Y42</f>
        <v>1</v>
      </c>
      <c r="Z41" s="354">
        <f>Z42</f>
        <v>1</v>
      </c>
      <c r="AA41" s="8"/>
      <c r="AB41" s="3"/>
    </row>
    <row r="42" spans="1:28" ht="15" customHeight="1" x14ac:dyDescent="0.2">
      <c r="A42" s="21"/>
      <c r="B42" s="582" t="s">
        <v>71</v>
      </c>
      <c r="C42" s="582"/>
      <c r="D42" s="582"/>
      <c r="E42" s="582"/>
      <c r="F42" s="582"/>
      <c r="G42" s="582"/>
      <c r="H42" s="582"/>
      <c r="I42" s="582"/>
      <c r="J42" s="582"/>
      <c r="K42" s="582"/>
      <c r="L42" s="582"/>
      <c r="M42" s="582"/>
      <c r="N42" s="582"/>
      <c r="O42" s="170" t="s">
        <v>70</v>
      </c>
      <c r="P42" s="14" t="s">
        <v>69</v>
      </c>
      <c r="Q42" s="11" t="s">
        <v>68</v>
      </c>
      <c r="R42" s="10" t="s">
        <v>39</v>
      </c>
      <c r="S42" s="9" t="s">
        <v>67</v>
      </c>
      <c r="T42" s="14">
        <v>8</v>
      </c>
      <c r="U42" s="14">
        <v>1</v>
      </c>
      <c r="V42" s="355" t="s">
        <v>66</v>
      </c>
      <c r="W42" s="352"/>
      <c r="X42" s="356">
        <v>1</v>
      </c>
      <c r="Y42" s="356">
        <v>1</v>
      </c>
      <c r="Z42" s="357">
        <v>1</v>
      </c>
      <c r="AA42" s="8"/>
      <c r="AB42" s="3"/>
    </row>
    <row r="43" spans="1:28" ht="72" customHeight="1" x14ac:dyDescent="0.2">
      <c r="A43" s="21"/>
      <c r="B43" s="225"/>
      <c r="C43" s="226"/>
      <c r="D43" s="585" t="s">
        <v>50</v>
      </c>
      <c r="E43" s="586"/>
      <c r="F43" s="586"/>
      <c r="G43" s="586"/>
      <c r="H43" s="586"/>
      <c r="I43" s="586"/>
      <c r="J43" s="586"/>
      <c r="K43" s="586"/>
      <c r="L43" s="586"/>
      <c r="M43" s="586"/>
      <c r="N43" s="586"/>
      <c r="O43" s="170" t="s">
        <v>49</v>
      </c>
      <c r="P43" s="33" t="s">
        <v>41</v>
      </c>
      <c r="Q43" s="118" t="s">
        <v>36</v>
      </c>
      <c r="R43" s="117" t="s">
        <v>35</v>
      </c>
      <c r="S43" s="119" t="s">
        <v>34</v>
      </c>
      <c r="T43" s="33" t="s">
        <v>31</v>
      </c>
      <c r="U43" s="33" t="s">
        <v>31</v>
      </c>
      <c r="V43" s="363" t="s">
        <v>31</v>
      </c>
      <c r="W43" s="352"/>
      <c r="X43" s="364">
        <f>X44+X53+X62+X67+X72+X81+X86+X91+X96</f>
        <v>12</v>
      </c>
      <c r="Y43" s="364">
        <f>Y44+Y53+Y62+Y67+Y72+Y81+Y86+Y91+Y96</f>
        <v>12</v>
      </c>
      <c r="Z43" s="365">
        <f>Z44+Z53+Z62+Z67+Z72+Z81+Z86+Z91+Z96</f>
        <v>12</v>
      </c>
      <c r="AA43" s="8"/>
      <c r="AB43" s="3"/>
    </row>
    <row r="44" spans="1:28" ht="15" customHeight="1" x14ac:dyDescent="0.2">
      <c r="A44" s="21"/>
      <c r="B44" s="218"/>
      <c r="C44" s="219"/>
      <c r="D44" s="227"/>
      <c r="E44" s="596" t="s">
        <v>155</v>
      </c>
      <c r="F44" s="597"/>
      <c r="G44" s="597"/>
      <c r="H44" s="597"/>
      <c r="I44" s="597"/>
      <c r="J44" s="597"/>
      <c r="K44" s="597"/>
      <c r="L44" s="597"/>
      <c r="M44" s="597"/>
      <c r="N44" s="597"/>
      <c r="O44" s="170" t="s">
        <v>154</v>
      </c>
      <c r="P44" s="231" t="s">
        <v>41</v>
      </c>
      <c r="Q44" s="229" t="s">
        <v>68</v>
      </c>
      <c r="R44" s="228" t="s">
        <v>35</v>
      </c>
      <c r="S44" s="230" t="s">
        <v>34</v>
      </c>
      <c r="T44" s="231" t="s">
        <v>31</v>
      </c>
      <c r="U44" s="231" t="s">
        <v>31</v>
      </c>
      <c r="V44" s="366" t="s">
        <v>31</v>
      </c>
      <c r="W44" s="352"/>
      <c r="X44" s="368">
        <f>X45+X49</f>
        <v>2</v>
      </c>
      <c r="Y44" s="368">
        <f>Y45+Y49</f>
        <v>2</v>
      </c>
      <c r="Z44" s="369">
        <f>Z45+Z49</f>
        <v>2</v>
      </c>
      <c r="AA44" s="8"/>
      <c r="AB44" s="3"/>
    </row>
    <row r="45" spans="1:28" ht="29.25" customHeight="1" x14ac:dyDescent="0.2">
      <c r="A45" s="21"/>
      <c r="B45" s="218"/>
      <c r="C45" s="219"/>
      <c r="D45" s="232"/>
      <c r="E45" s="233"/>
      <c r="F45" s="587" t="s">
        <v>153</v>
      </c>
      <c r="G45" s="588"/>
      <c r="H45" s="588"/>
      <c r="I45" s="588"/>
      <c r="J45" s="588"/>
      <c r="K45" s="588"/>
      <c r="L45" s="588"/>
      <c r="M45" s="588"/>
      <c r="N45" s="588"/>
      <c r="O45" s="170" t="s">
        <v>152</v>
      </c>
      <c r="P45" s="27" t="s">
        <v>41</v>
      </c>
      <c r="Q45" s="25" t="s">
        <v>68</v>
      </c>
      <c r="R45" s="24" t="s">
        <v>149</v>
      </c>
      <c r="S45" s="23" t="s">
        <v>34</v>
      </c>
      <c r="T45" s="27" t="s">
        <v>31</v>
      </c>
      <c r="U45" s="27" t="s">
        <v>31</v>
      </c>
      <c r="V45" s="351" t="s">
        <v>31</v>
      </c>
      <c r="W45" s="352"/>
      <c r="X45" s="353">
        <f t="shared" ref="X45:Z46" si="5">X46</f>
        <v>1</v>
      </c>
      <c r="Y45" s="353">
        <f t="shared" si="5"/>
        <v>1</v>
      </c>
      <c r="Z45" s="354">
        <f t="shared" si="5"/>
        <v>1</v>
      </c>
      <c r="AA45" s="8"/>
      <c r="AB45" s="3"/>
    </row>
    <row r="46" spans="1:28" ht="29.25" customHeight="1" x14ac:dyDescent="0.2">
      <c r="A46" s="21"/>
      <c r="B46" s="220"/>
      <c r="C46" s="221"/>
      <c r="D46" s="234"/>
      <c r="E46" s="235"/>
      <c r="F46" s="273"/>
      <c r="G46" s="588" t="s">
        <v>151</v>
      </c>
      <c r="H46" s="588"/>
      <c r="I46" s="588"/>
      <c r="J46" s="588"/>
      <c r="K46" s="588"/>
      <c r="L46" s="588"/>
      <c r="M46" s="588"/>
      <c r="N46" s="588"/>
      <c r="O46" s="170" t="s">
        <v>150</v>
      </c>
      <c r="P46" s="27" t="s">
        <v>41</v>
      </c>
      <c r="Q46" s="25" t="s">
        <v>68</v>
      </c>
      <c r="R46" s="24" t="s">
        <v>149</v>
      </c>
      <c r="S46" s="23" t="s">
        <v>148</v>
      </c>
      <c r="T46" s="27" t="s">
        <v>31</v>
      </c>
      <c r="U46" s="27" t="s">
        <v>31</v>
      </c>
      <c r="V46" s="351" t="s">
        <v>31</v>
      </c>
      <c r="W46" s="352"/>
      <c r="X46" s="353">
        <f t="shared" si="5"/>
        <v>1</v>
      </c>
      <c r="Y46" s="353">
        <f t="shared" si="5"/>
        <v>1</v>
      </c>
      <c r="Z46" s="354">
        <f t="shared" si="5"/>
        <v>1</v>
      </c>
      <c r="AA46" s="8"/>
      <c r="AB46" s="3"/>
    </row>
    <row r="47" spans="1:28" ht="15" customHeight="1" x14ac:dyDescent="0.2">
      <c r="A47" s="21"/>
      <c r="B47" s="589" t="s">
        <v>156</v>
      </c>
      <c r="C47" s="589"/>
      <c r="D47" s="589"/>
      <c r="E47" s="589"/>
      <c r="F47" s="589"/>
      <c r="G47" s="589"/>
      <c r="H47" s="589"/>
      <c r="I47" s="589"/>
      <c r="J47" s="589"/>
      <c r="K47" s="589"/>
      <c r="L47" s="589"/>
      <c r="M47" s="589"/>
      <c r="N47" s="589"/>
      <c r="O47" s="170" t="s">
        <v>150</v>
      </c>
      <c r="P47" s="27" t="s">
        <v>41</v>
      </c>
      <c r="Q47" s="25" t="s">
        <v>68</v>
      </c>
      <c r="R47" s="24" t="s">
        <v>149</v>
      </c>
      <c r="S47" s="23" t="s">
        <v>148</v>
      </c>
      <c r="T47" s="27">
        <v>4</v>
      </c>
      <c r="U47" s="27">
        <v>9</v>
      </c>
      <c r="V47" s="351" t="s">
        <v>31</v>
      </c>
      <c r="W47" s="352"/>
      <c r="X47" s="353">
        <f>X48</f>
        <v>1</v>
      </c>
      <c r="Y47" s="353">
        <f>Y48</f>
        <v>1</v>
      </c>
      <c r="Z47" s="354">
        <f>Z48</f>
        <v>1</v>
      </c>
      <c r="AA47" s="8"/>
      <c r="AB47" s="3"/>
    </row>
    <row r="48" spans="1:28" ht="29.25" customHeight="1" x14ac:dyDescent="0.2">
      <c r="A48" s="21"/>
      <c r="B48" s="582" t="s">
        <v>94</v>
      </c>
      <c r="C48" s="582"/>
      <c r="D48" s="582"/>
      <c r="E48" s="582"/>
      <c r="F48" s="582"/>
      <c r="G48" s="582"/>
      <c r="H48" s="582"/>
      <c r="I48" s="582"/>
      <c r="J48" s="582"/>
      <c r="K48" s="582"/>
      <c r="L48" s="582"/>
      <c r="M48" s="582"/>
      <c r="N48" s="582"/>
      <c r="O48" s="170" t="s">
        <v>150</v>
      </c>
      <c r="P48" s="14" t="s">
        <v>41</v>
      </c>
      <c r="Q48" s="11" t="s">
        <v>68</v>
      </c>
      <c r="R48" s="10" t="s">
        <v>149</v>
      </c>
      <c r="S48" s="9" t="s">
        <v>148</v>
      </c>
      <c r="T48" s="14">
        <v>4</v>
      </c>
      <c r="U48" s="14">
        <v>9</v>
      </c>
      <c r="V48" s="355" t="s">
        <v>89</v>
      </c>
      <c r="W48" s="352"/>
      <c r="X48" s="356">
        <v>1</v>
      </c>
      <c r="Y48" s="356">
        <v>1</v>
      </c>
      <c r="Z48" s="357">
        <v>1</v>
      </c>
      <c r="AA48" s="8"/>
      <c r="AB48" s="3"/>
    </row>
    <row r="49" spans="1:28" ht="29.25" customHeight="1" x14ac:dyDescent="0.2">
      <c r="A49" s="21"/>
      <c r="B49" s="225"/>
      <c r="C49" s="226"/>
      <c r="D49" s="227"/>
      <c r="E49" s="233"/>
      <c r="F49" s="591" t="s">
        <v>147</v>
      </c>
      <c r="G49" s="592"/>
      <c r="H49" s="592"/>
      <c r="I49" s="592"/>
      <c r="J49" s="592"/>
      <c r="K49" s="592"/>
      <c r="L49" s="592"/>
      <c r="M49" s="592"/>
      <c r="N49" s="592"/>
      <c r="O49" s="170" t="s">
        <v>146</v>
      </c>
      <c r="P49" s="41" t="s">
        <v>41</v>
      </c>
      <c r="Q49" s="115" t="s">
        <v>68</v>
      </c>
      <c r="R49" s="114" t="s">
        <v>143</v>
      </c>
      <c r="S49" s="116" t="s">
        <v>34</v>
      </c>
      <c r="T49" s="41" t="s">
        <v>31</v>
      </c>
      <c r="U49" s="41" t="s">
        <v>31</v>
      </c>
      <c r="V49" s="358" t="s">
        <v>31</v>
      </c>
      <c r="W49" s="352"/>
      <c r="X49" s="353">
        <f t="shared" ref="X49:Z50" si="6">X50</f>
        <v>1</v>
      </c>
      <c r="Y49" s="353">
        <f t="shared" si="6"/>
        <v>1</v>
      </c>
      <c r="Z49" s="354">
        <f t="shared" si="6"/>
        <v>1</v>
      </c>
      <c r="AA49" s="8"/>
      <c r="AB49" s="3"/>
    </row>
    <row r="50" spans="1:28" ht="29.25" customHeight="1" x14ac:dyDescent="0.2">
      <c r="A50" s="21"/>
      <c r="B50" s="220"/>
      <c r="C50" s="221"/>
      <c r="D50" s="234"/>
      <c r="E50" s="235"/>
      <c r="F50" s="273"/>
      <c r="G50" s="588" t="s">
        <v>145</v>
      </c>
      <c r="H50" s="588"/>
      <c r="I50" s="588"/>
      <c r="J50" s="588"/>
      <c r="K50" s="588"/>
      <c r="L50" s="588"/>
      <c r="M50" s="588"/>
      <c r="N50" s="588"/>
      <c r="O50" s="170" t="s">
        <v>144</v>
      </c>
      <c r="P50" s="27" t="s">
        <v>41</v>
      </c>
      <c r="Q50" s="25" t="s">
        <v>68</v>
      </c>
      <c r="R50" s="24" t="s">
        <v>143</v>
      </c>
      <c r="S50" s="23" t="s">
        <v>142</v>
      </c>
      <c r="T50" s="27" t="s">
        <v>31</v>
      </c>
      <c r="U50" s="27" t="s">
        <v>31</v>
      </c>
      <c r="V50" s="351" t="s">
        <v>31</v>
      </c>
      <c r="W50" s="352"/>
      <c r="X50" s="353">
        <f t="shared" si="6"/>
        <v>1</v>
      </c>
      <c r="Y50" s="353">
        <f t="shared" si="6"/>
        <v>1</v>
      </c>
      <c r="Z50" s="354">
        <f t="shared" si="6"/>
        <v>1</v>
      </c>
      <c r="AA50" s="8"/>
      <c r="AB50" s="3"/>
    </row>
    <row r="51" spans="1:28" ht="15" customHeight="1" x14ac:dyDescent="0.2">
      <c r="A51" s="21"/>
      <c r="B51" s="589" t="s">
        <v>156</v>
      </c>
      <c r="C51" s="589"/>
      <c r="D51" s="589"/>
      <c r="E51" s="589"/>
      <c r="F51" s="589"/>
      <c r="G51" s="589"/>
      <c r="H51" s="589"/>
      <c r="I51" s="589"/>
      <c r="J51" s="589"/>
      <c r="K51" s="589"/>
      <c r="L51" s="589"/>
      <c r="M51" s="589"/>
      <c r="N51" s="589"/>
      <c r="O51" s="170" t="s">
        <v>144</v>
      </c>
      <c r="P51" s="27" t="s">
        <v>41</v>
      </c>
      <c r="Q51" s="25" t="s">
        <v>68</v>
      </c>
      <c r="R51" s="24" t="s">
        <v>143</v>
      </c>
      <c r="S51" s="23" t="s">
        <v>142</v>
      </c>
      <c r="T51" s="27">
        <v>4</v>
      </c>
      <c r="U51" s="27">
        <v>9</v>
      </c>
      <c r="V51" s="351" t="s">
        <v>31</v>
      </c>
      <c r="W51" s="352"/>
      <c r="X51" s="353">
        <f>X52</f>
        <v>1</v>
      </c>
      <c r="Y51" s="353">
        <f>Y52</f>
        <v>1</v>
      </c>
      <c r="Z51" s="354">
        <f>Z52</f>
        <v>1</v>
      </c>
      <c r="AA51" s="8"/>
      <c r="AB51" s="3"/>
    </row>
    <row r="52" spans="1:28" ht="29.25" customHeight="1" x14ac:dyDescent="0.2">
      <c r="A52" s="21"/>
      <c r="B52" s="582" t="s">
        <v>94</v>
      </c>
      <c r="C52" s="582"/>
      <c r="D52" s="582"/>
      <c r="E52" s="582"/>
      <c r="F52" s="582"/>
      <c r="G52" s="582"/>
      <c r="H52" s="582"/>
      <c r="I52" s="582"/>
      <c r="J52" s="582"/>
      <c r="K52" s="582"/>
      <c r="L52" s="582"/>
      <c r="M52" s="582"/>
      <c r="N52" s="582"/>
      <c r="O52" s="170" t="s">
        <v>144</v>
      </c>
      <c r="P52" s="14" t="s">
        <v>41</v>
      </c>
      <c r="Q52" s="11" t="s">
        <v>68</v>
      </c>
      <c r="R52" s="10" t="s">
        <v>143</v>
      </c>
      <c r="S52" s="9" t="s">
        <v>142</v>
      </c>
      <c r="T52" s="14">
        <v>4</v>
      </c>
      <c r="U52" s="14">
        <v>9</v>
      </c>
      <c r="V52" s="355" t="s">
        <v>89</v>
      </c>
      <c r="W52" s="352"/>
      <c r="X52" s="356">
        <v>1</v>
      </c>
      <c r="Y52" s="356">
        <v>1</v>
      </c>
      <c r="Z52" s="357">
        <v>1</v>
      </c>
      <c r="AA52" s="8"/>
      <c r="AB52" s="3"/>
    </row>
    <row r="53" spans="1:28" ht="15" customHeight="1" x14ac:dyDescent="0.2">
      <c r="A53" s="21"/>
      <c r="B53" s="225"/>
      <c r="C53" s="226"/>
      <c r="D53" s="227"/>
      <c r="E53" s="583" t="s">
        <v>140</v>
      </c>
      <c r="F53" s="584"/>
      <c r="G53" s="584"/>
      <c r="H53" s="584"/>
      <c r="I53" s="584"/>
      <c r="J53" s="584"/>
      <c r="K53" s="584"/>
      <c r="L53" s="584"/>
      <c r="M53" s="584"/>
      <c r="N53" s="584"/>
      <c r="O53" s="170" t="s">
        <v>139</v>
      </c>
      <c r="P53" s="236" t="s">
        <v>41</v>
      </c>
      <c r="Q53" s="245" t="s">
        <v>128</v>
      </c>
      <c r="R53" s="246" t="s">
        <v>35</v>
      </c>
      <c r="S53" s="247" t="s">
        <v>34</v>
      </c>
      <c r="T53" s="236" t="s">
        <v>31</v>
      </c>
      <c r="U53" s="236" t="s">
        <v>31</v>
      </c>
      <c r="V53" s="367" t="s">
        <v>31</v>
      </c>
      <c r="W53" s="352"/>
      <c r="X53" s="353">
        <f>X54+X58</f>
        <v>2</v>
      </c>
      <c r="Y53" s="353">
        <f>Y54+Y58</f>
        <v>2</v>
      </c>
      <c r="Z53" s="354">
        <f>Z54+Z58</f>
        <v>2</v>
      </c>
      <c r="AA53" s="8"/>
      <c r="AB53" s="3"/>
    </row>
    <row r="54" spans="1:28" ht="29.25" customHeight="1" x14ac:dyDescent="0.2">
      <c r="A54" s="21"/>
      <c r="B54" s="218"/>
      <c r="C54" s="219"/>
      <c r="D54" s="232"/>
      <c r="E54" s="233"/>
      <c r="F54" s="587" t="s">
        <v>138</v>
      </c>
      <c r="G54" s="588"/>
      <c r="H54" s="588"/>
      <c r="I54" s="588"/>
      <c r="J54" s="588"/>
      <c r="K54" s="588"/>
      <c r="L54" s="588"/>
      <c r="M54" s="588"/>
      <c r="N54" s="588"/>
      <c r="O54" s="170" t="s">
        <v>137</v>
      </c>
      <c r="P54" s="27" t="s">
        <v>41</v>
      </c>
      <c r="Q54" s="25" t="s">
        <v>128</v>
      </c>
      <c r="R54" s="24" t="s">
        <v>116</v>
      </c>
      <c r="S54" s="23" t="s">
        <v>34</v>
      </c>
      <c r="T54" s="27" t="s">
        <v>31</v>
      </c>
      <c r="U54" s="27" t="s">
        <v>31</v>
      </c>
      <c r="V54" s="351" t="s">
        <v>31</v>
      </c>
      <c r="W54" s="352"/>
      <c r="X54" s="353">
        <f t="shared" ref="X54:Z55" si="7">X55</f>
        <v>1</v>
      </c>
      <c r="Y54" s="353">
        <f t="shared" si="7"/>
        <v>1</v>
      </c>
      <c r="Z54" s="354">
        <f t="shared" si="7"/>
        <v>1</v>
      </c>
      <c r="AA54" s="8"/>
      <c r="AB54" s="3"/>
    </row>
    <row r="55" spans="1:28" ht="29.25" customHeight="1" x14ac:dyDescent="0.2">
      <c r="A55" s="21"/>
      <c r="B55" s="220"/>
      <c r="C55" s="221"/>
      <c r="D55" s="234"/>
      <c r="E55" s="235"/>
      <c r="F55" s="273"/>
      <c r="G55" s="588" t="s">
        <v>136</v>
      </c>
      <c r="H55" s="588"/>
      <c r="I55" s="588"/>
      <c r="J55" s="588"/>
      <c r="K55" s="588"/>
      <c r="L55" s="588"/>
      <c r="M55" s="588"/>
      <c r="N55" s="588"/>
      <c r="O55" s="170" t="s">
        <v>135</v>
      </c>
      <c r="P55" s="27" t="s">
        <v>41</v>
      </c>
      <c r="Q55" s="25" t="s">
        <v>128</v>
      </c>
      <c r="R55" s="24" t="s">
        <v>116</v>
      </c>
      <c r="S55" s="23" t="s">
        <v>134</v>
      </c>
      <c r="T55" s="27" t="s">
        <v>31</v>
      </c>
      <c r="U55" s="27" t="s">
        <v>31</v>
      </c>
      <c r="V55" s="351" t="s">
        <v>31</v>
      </c>
      <c r="W55" s="352"/>
      <c r="X55" s="353">
        <f t="shared" si="7"/>
        <v>1</v>
      </c>
      <c r="Y55" s="353">
        <f t="shared" si="7"/>
        <v>1</v>
      </c>
      <c r="Z55" s="354">
        <f t="shared" si="7"/>
        <v>1</v>
      </c>
      <c r="AA55" s="8"/>
      <c r="AB55" s="3"/>
    </row>
    <row r="56" spans="1:28" ht="15" customHeight="1" x14ac:dyDescent="0.2">
      <c r="A56" s="21"/>
      <c r="B56" s="589" t="s">
        <v>141</v>
      </c>
      <c r="C56" s="589"/>
      <c r="D56" s="589"/>
      <c r="E56" s="589"/>
      <c r="F56" s="589"/>
      <c r="G56" s="589"/>
      <c r="H56" s="589"/>
      <c r="I56" s="589"/>
      <c r="J56" s="589"/>
      <c r="K56" s="589"/>
      <c r="L56" s="589"/>
      <c r="M56" s="589"/>
      <c r="N56" s="589"/>
      <c r="O56" s="170" t="s">
        <v>135</v>
      </c>
      <c r="P56" s="27" t="s">
        <v>41</v>
      </c>
      <c r="Q56" s="25" t="s">
        <v>128</v>
      </c>
      <c r="R56" s="24" t="s">
        <v>116</v>
      </c>
      <c r="S56" s="23" t="s">
        <v>134</v>
      </c>
      <c r="T56" s="27">
        <v>4</v>
      </c>
      <c r="U56" s="27">
        <v>12</v>
      </c>
      <c r="V56" s="351" t="s">
        <v>31</v>
      </c>
      <c r="W56" s="352"/>
      <c r="X56" s="353">
        <f>X57</f>
        <v>1</v>
      </c>
      <c r="Y56" s="353">
        <f>Y57</f>
        <v>1</v>
      </c>
      <c r="Z56" s="354">
        <f>Z57</f>
        <v>1</v>
      </c>
      <c r="AA56" s="8"/>
      <c r="AB56" s="3"/>
    </row>
    <row r="57" spans="1:28" ht="29.25" customHeight="1" x14ac:dyDescent="0.2">
      <c r="A57" s="21"/>
      <c r="B57" s="582" t="s">
        <v>94</v>
      </c>
      <c r="C57" s="582"/>
      <c r="D57" s="582"/>
      <c r="E57" s="582"/>
      <c r="F57" s="582"/>
      <c r="G57" s="582"/>
      <c r="H57" s="582"/>
      <c r="I57" s="582"/>
      <c r="J57" s="582"/>
      <c r="K57" s="582"/>
      <c r="L57" s="582"/>
      <c r="M57" s="582"/>
      <c r="N57" s="582"/>
      <c r="O57" s="170" t="s">
        <v>135</v>
      </c>
      <c r="P57" s="14" t="s">
        <v>41</v>
      </c>
      <c r="Q57" s="11" t="s">
        <v>128</v>
      </c>
      <c r="R57" s="10" t="s">
        <v>116</v>
      </c>
      <c r="S57" s="9" t="s">
        <v>134</v>
      </c>
      <c r="T57" s="14">
        <v>4</v>
      </c>
      <c r="U57" s="14">
        <v>12</v>
      </c>
      <c r="V57" s="355" t="s">
        <v>89</v>
      </c>
      <c r="W57" s="352"/>
      <c r="X57" s="356">
        <v>1</v>
      </c>
      <c r="Y57" s="356">
        <v>1</v>
      </c>
      <c r="Z57" s="357">
        <v>1</v>
      </c>
      <c r="AA57" s="8"/>
      <c r="AB57" s="3"/>
    </row>
    <row r="58" spans="1:28" ht="43.5" customHeight="1" x14ac:dyDescent="0.2">
      <c r="A58" s="21"/>
      <c r="B58" s="225"/>
      <c r="C58" s="226"/>
      <c r="D58" s="227"/>
      <c r="E58" s="233"/>
      <c r="F58" s="591" t="s">
        <v>133</v>
      </c>
      <c r="G58" s="592"/>
      <c r="H58" s="592"/>
      <c r="I58" s="592"/>
      <c r="J58" s="592"/>
      <c r="K58" s="592"/>
      <c r="L58" s="592"/>
      <c r="M58" s="592"/>
      <c r="N58" s="592"/>
      <c r="O58" s="170" t="s">
        <v>132</v>
      </c>
      <c r="P58" s="41" t="s">
        <v>41</v>
      </c>
      <c r="Q58" s="115" t="s">
        <v>128</v>
      </c>
      <c r="R58" s="114" t="s">
        <v>91</v>
      </c>
      <c r="S58" s="116" t="s">
        <v>34</v>
      </c>
      <c r="T58" s="41" t="s">
        <v>31</v>
      </c>
      <c r="U58" s="41" t="s">
        <v>31</v>
      </c>
      <c r="V58" s="358" t="s">
        <v>31</v>
      </c>
      <c r="W58" s="352"/>
      <c r="X58" s="353">
        <f t="shared" ref="X58:Z59" si="8">X59</f>
        <v>1</v>
      </c>
      <c r="Y58" s="353">
        <f t="shared" si="8"/>
        <v>1</v>
      </c>
      <c r="Z58" s="354">
        <f t="shared" si="8"/>
        <v>1</v>
      </c>
      <c r="AA58" s="8"/>
      <c r="AB58" s="3"/>
    </row>
    <row r="59" spans="1:28" ht="29.25" customHeight="1" x14ac:dyDescent="0.2">
      <c r="A59" s="21"/>
      <c r="B59" s="220"/>
      <c r="C59" s="221"/>
      <c r="D59" s="234"/>
      <c r="E59" s="235"/>
      <c r="F59" s="273"/>
      <c r="G59" s="588" t="s">
        <v>131</v>
      </c>
      <c r="H59" s="588"/>
      <c r="I59" s="588"/>
      <c r="J59" s="588"/>
      <c r="K59" s="588"/>
      <c r="L59" s="588"/>
      <c r="M59" s="588"/>
      <c r="N59" s="588"/>
      <c r="O59" s="170" t="s">
        <v>129</v>
      </c>
      <c r="P59" s="27" t="s">
        <v>41</v>
      </c>
      <c r="Q59" s="25" t="s">
        <v>128</v>
      </c>
      <c r="R59" s="24" t="s">
        <v>91</v>
      </c>
      <c r="S59" s="23" t="s">
        <v>127</v>
      </c>
      <c r="T59" s="27" t="s">
        <v>31</v>
      </c>
      <c r="U59" s="27" t="s">
        <v>31</v>
      </c>
      <c r="V59" s="351" t="s">
        <v>31</v>
      </c>
      <c r="W59" s="352"/>
      <c r="X59" s="353">
        <f t="shared" si="8"/>
        <v>1</v>
      </c>
      <c r="Y59" s="353">
        <f t="shared" si="8"/>
        <v>1</v>
      </c>
      <c r="Z59" s="354">
        <f t="shared" si="8"/>
        <v>1</v>
      </c>
      <c r="AA59" s="8"/>
      <c r="AB59" s="3"/>
    </row>
    <row r="60" spans="1:28" ht="15" customHeight="1" x14ac:dyDescent="0.2">
      <c r="A60" s="21"/>
      <c r="B60" s="589" t="s">
        <v>141</v>
      </c>
      <c r="C60" s="589"/>
      <c r="D60" s="589"/>
      <c r="E60" s="589"/>
      <c r="F60" s="589"/>
      <c r="G60" s="589"/>
      <c r="H60" s="589"/>
      <c r="I60" s="589"/>
      <c r="J60" s="589"/>
      <c r="K60" s="589"/>
      <c r="L60" s="589"/>
      <c r="M60" s="589"/>
      <c r="N60" s="589"/>
      <c r="O60" s="170" t="s">
        <v>129</v>
      </c>
      <c r="P60" s="27" t="s">
        <v>41</v>
      </c>
      <c r="Q60" s="25" t="s">
        <v>128</v>
      </c>
      <c r="R60" s="24" t="s">
        <v>91</v>
      </c>
      <c r="S60" s="23" t="s">
        <v>127</v>
      </c>
      <c r="T60" s="27">
        <v>4</v>
      </c>
      <c r="U60" s="27">
        <v>12</v>
      </c>
      <c r="V60" s="351" t="s">
        <v>31</v>
      </c>
      <c r="W60" s="352"/>
      <c r="X60" s="353">
        <f>X61</f>
        <v>1</v>
      </c>
      <c r="Y60" s="353">
        <f>Y61</f>
        <v>1</v>
      </c>
      <c r="Z60" s="354">
        <f>Z61</f>
        <v>1</v>
      </c>
      <c r="AA60" s="8"/>
      <c r="AB60" s="3"/>
    </row>
    <row r="61" spans="1:28" ht="15" customHeight="1" x14ac:dyDescent="0.2">
      <c r="A61" s="21"/>
      <c r="B61" s="582" t="s">
        <v>130</v>
      </c>
      <c r="C61" s="582"/>
      <c r="D61" s="582"/>
      <c r="E61" s="582"/>
      <c r="F61" s="582"/>
      <c r="G61" s="582"/>
      <c r="H61" s="582"/>
      <c r="I61" s="582"/>
      <c r="J61" s="582"/>
      <c r="K61" s="582"/>
      <c r="L61" s="582"/>
      <c r="M61" s="582"/>
      <c r="N61" s="582"/>
      <c r="O61" s="170" t="s">
        <v>129</v>
      </c>
      <c r="P61" s="14" t="s">
        <v>41</v>
      </c>
      <c r="Q61" s="11" t="s">
        <v>128</v>
      </c>
      <c r="R61" s="10" t="s">
        <v>91</v>
      </c>
      <c r="S61" s="9" t="s">
        <v>127</v>
      </c>
      <c r="T61" s="14">
        <v>4</v>
      </c>
      <c r="U61" s="14">
        <v>12</v>
      </c>
      <c r="V61" s="355" t="s">
        <v>126</v>
      </c>
      <c r="W61" s="352"/>
      <c r="X61" s="356">
        <v>1</v>
      </c>
      <c r="Y61" s="356">
        <v>1</v>
      </c>
      <c r="Z61" s="357">
        <v>1</v>
      </c>
      <c r="AA61" s="8"/>
      <c r="AB61" s="3"/>
    </row>
    <row r="62" spans="1:28" ht="15" customHeight="1" x14ac:dyDescent="0.2">
      <c r="A62" s="21"/>
      <c r="B62" s="225"/>
      <c r="C62" s="226"/>
      <c r="D62" s="227"/>
      <c r="E62" s="583" t="s">
        <v>123</v>
      </c>
      <c r="F62" s="584"/>
      <c r="G62" s="584"/>
      <c r="H62" s="584"/>
      <c r="I62" s="584"/>
      <c r="J62" s="584"/>
      <c r="K62" s="584"/>
      <c r="L62" s="584"/>
      <c r="M62" s="584"/>
      <c r="N62" s="584"/>
      <c r="O62" s="170" t="s">
        <v>122</v>
      </c>
      <c r="P62" s="236" t="s">
        <v>41</v>
      </c>
      <c r="Q62" s="245" t="s">
        <v>117</v>
      </c>
      <c r="R62" s="246" t="s">
        <v>35</v>
      </c>
      <c r="S62" s="247" t="s">
        <v>34</v>
      </c>
      <c r="T62" s="236" t="s">
        <v>31</v>
      </c>
      <c r="U62" s="236" t="s">
        <v>31</v>
      </c>
      <c r="V62" s="367" t="s">
        <v>31</v>
      </c>
      <c r="W62" s="352"/>
      <c r="X62" s="353">
        <f t="shared" ref="X62:Z64" si="9">X63</f>
        <v>1</v>
      </c>
      <c r="Y62" s="353">
        <f t="shared" si="9"/>
        <v>1</v>
      </c>
      <c r="Z62" s="354">
        <f t="shared" si="9"/>
        <v>1</v>
      </c>
      <c r="AA62" s="8"/>
      <c r="AB62" s="3"/>
    </row>
    <row r="63" spans="1:28" ht="15" customHeight="1" x14ac:dyDescent="0.2">
      <c r="A63" s="21"/>
      <c r="B63" s="218"/>
      <c r="C63" s="219"/>
      <c r="D63" s="232"/>
      <c r="E63" s="233"/>
      <c r="F63" s="587" t="s">
        <v>121</v>
      </c>
      <c r="G63" s="588"/>
      <c r="H63" s="588"/>
      <c r="I63" s="588"/>
      <c r="J63" s="588"/>
      <c r="K63" s="588"/>
      <c r="L63" s="588"/>
      <c r="M63" s="588"/>
      <c r="N63" s="588"/>
      <c r="O63" s="170" t="s">
        <v>120</v>
      </c>
      <c r="P63" s="27" t="s">
        <v>41</v>
      </c>
      <c r="Q63" s="25" t="s">
        <v>117</v>
      </c>
      <c r="R63" s="24" t="s">
        <v>116</v>
      </c>
      <c r="S63" s="23" t="s">
        <v>34</v>
      </c>
      <c r="T63" s="27" t="s">
        <v>31</v>
      </c>
      <c r="U63" s="27" t="s">
        <v>31</v>
      </c>
      <c r="V63" s="351" t="s">
        <v>31</v>
      </c>
      <c r="W63" s="352"/>
      <c r="X63" s="353">
        <f t="shared" si="9"/>
        <v>1</v>
      </c>
      <c r="Y63" s="353">
        <f t="shared" si="9"/>
        <v>1</v>
      </c>
      <c r="Z63" s="354">
        <f t="shared" si="9"/>
        <v>1</v>
      </c>
      <c r="AA63" s="8"/>
      <c r="AB63" s="3"/>
    </row>
    <row r="64" spans="1:28" ht="15" customHeight="1" x14ac:dyDescent="0.2">
      <c r="A64" s="21"/>
      <c r="B64" s="220"/>
      <c r="C64" s="221"/>
      <c r="D64" s="234"/>
      <c r="E64" s="235"/>
      <c r="F64" s="273"/>
      <c r="G64" s="588" t="s">
        <v>119</v>
      </c>
      <c r="H64" s="588"/>
      <c r="I64" s="588"/>
      <c r="J64" s="588"/>
      <c r="K64" s="588"/>
      <c r="L64" s="588"/>
      <c r="M64" s="588"/>
      <c r="N64" s="588"/>
      <c r="O64" s="170" t="s">
        <v>118</v>
      </c>
      <c r="P64" s="27" t="s">
        <v>41</v>
      </c>
      <c r="Q64" s="25" t="s">
        <v>117</v>
      </c>
      <c r="R64" s="24" t="s">
        <v>116</v>
      </c>
      <c r="S64" s="23" t="s">
        <v>115</v>
      </c>
      <c r="T64" s="27" t="s">
        <v>31</v>
      </c>
      <c r="U64" s="27" t="s">
        <v>31</v>
      </c>
      <c r="V64" s="351" t="s">
        <v>31</v>
      </c>
      <c r="W64" s="352"/>
      <c r="X64" s="353">
        <f t="shared" si="9"/>
        <v>1</v>
      </c>
      <c r="Y64" s="353">
        <f t="shared" si="9"/>
        <v>1</v>
      </c>
      <c r="Z64" s="354">
        <f t="shared" si="9"/>
        <v>1</v>
      </c>
      <c r="AA64" s="8"/>
      <c r="AB64" s="3"/>
    </row>
    <row r="65" spans="1:28" ht="15" customHeight="1" x14ac:dyDescent="0.2">
      <c r="A65" s="21"/>
      <c r="B65" s="589" t="s">
        <v>124</v>
      </c>
      <c r="C65" s="589"/>
      <c r="D65" s="589"/>
      <c r="E65" s="589"/>
      <c r="F65" s="589"/>
      <c r="G65" s="589"/>
      <c r="H65" s="589"/>
      <c r="I65" s="589"/>
      <c r="J65" s="589"/>
      <c r="K65" s="589"/>
      <c r="L65" s="589"/>
      <c r="M65" s="589"/>
      <c r="N65" s="589"/>
      <c r="O65" s="170" t="s">
        <v>118</v>
      </c>
      <c r="P65" s="27" t="s">
        <v>41</v>
      </c>
      <c r="Q65" s="25" t="s">
        <v>117</v>
      </c>
      <c r="R65" s="24" t="s">
        <v>116</v>
      </c>
      <c r="S65" s="23" t="s">
        <v>115</v>
      </c>
      <c r="T65" s="27">
        <v>5</v>
      </c>
      <c r="U65" s="27">
        <v>1</v>
      </c>
      <c r="V65" s="351" t="s">
        <v>31</v>
      </c>
      <c r="W65" s="352"/>
      <c r="X65" s="353">
        <f>X66</f>
        <v>1</v>
      </c>
      <c r="Y65" s="353">
        <f>Y66</f>
        <v>1</v>
      </c>
      <c r="Z65" s="354">
        <f>Z66</f>
        <v>1</v>
      </c>
      <c r="AA65" s="8"/>
      <c r="AB65" s="3"/>
    </row>
    <row r="66" spans="1:28" ht="29.25" customHeight="1" x14ac:dyDescent="0.2">
      <c r="A66" s="21"/>
      <c r="B66" s="582" t="s">
        <v>94</v>
      </c>
      <c r="C66" s="582"/>
      <c r="D66" s="582"/>
      <c r="E66" s="582"/>
      <c r="F66" s="582"/>
      <c r="G66" s="582"/>
      <c r="H66" s="582"/>
      <c r="I66" s="582"/>
      <c r="J66" s="582"/>
      <c r="K66" s="582"/>
      <c r="L66" s="582"/>
      <c r="M66" s="582"/>
      <c r="N66" s="582"/>
      <c r="O66" s="170" t="s">
        <v>118</v>
      </c>
      <c r="P66" s="14" t="s">
        <v>41</v>
      </c>
      <c r="Q66" s="11" t="s">
        <v>117</v>
      </c>
      <c r="R66" s="10" t="s">
        <v>116</v>
      </c>
      <c r="S66" s="9" t="s">
        <v>115</v>
      </c>
      <c r="T66" s="14">
        <v>5</v>
      </c>
      <c r="U66" s="14">
        <v>1</v>
      </c>
      <c r="V66" s="355" t="s">
        <v>89</v>
      </c>
      <c r="W66" s="352"/>
      <c r="X66" s="356">
        <v>1</v>
      </c>
      <c r="Y66" s="356">
        <v>1</v>
      </c>
      <c r="Z66" s="357">
        <v>1</v>
      </c>
      <c r="AA66" s="8"/>
      <c r="AB66" s="3"/>
    </row>
    <row r="67" spans="1:28" ht="29.25" customHeight="1" x14ac:dyDescent="0.2">
      <c r="A67" s="21"/>
      <c r="B67" s="225"/>
      <c r="C67" s="226"/>
      <c r="D67" s="227"/>
      <c r="E67" s="583" t="s">
        <v>113</v>
      </c>
      <c r="F67" s="584"/>
      <c r="G67" s="584"/>
      <c r="H67" s="584"/>
      <c r="I67" s="584"/>
      <c r="J67" s="584"/>
      <c r="K67" s="584"/>
      <c r="L67" s="584"/>
      <c r="M67" s="584"/>
      <c r="N67" s="584"/>
      <c r="O67" s="170" t="s">
        <v>112</v>
      </c>
      <c r="P67" s="236" t="s">
        <v>41</v>
      </c>
      <c r="Q67" s="245" t="s">
        <v>107</v>
      </c>
      <c r="R67" s="246" t="s">
        <v>35</v>
      </c>
      <c r="S67" s="247" t="s">
        <v>34</v>
      </c>
      <c r="T67" s="236" t="s">
        <v>31</v>
      </c>
      <c r="U67" s="236" t="s">
        <v>31</v>
      </c>
      <c r="V67" s="367" t="s">
        <v>31</v>
      </c>
      <c r="W67" s="352"/>
      <c r="X67" s="353">
        <f t="shared" ref="X67:Z69" si="10">X68</f>
        <v>1</v>
      </c>
      <c r="Y67" s="353">
        <f t="shared" si="10"/>
        <v>1</v>
      </c>
      <c r="Z67" s="354">
        <f t="shared" si="10"/>
        <v>1</v>
      </c>
      <c r="AA67" s="8"/>
      <c r="AB67" s="3"/>
    </row>
    <row r="68" spans="1:28" ht="29.25" customHeight="1" x14ac:dyDescent="0.2">
      <c r="A68" s="21"/>
      <c r="B68" s="218"/>
      <c r="C68" s="219"/>
      <c r="D68" s="232"/>
      <c r="E68" s="233"/>
      <c r="F68" s="587" t="s">
        <v>111</v>
      </c>
      <c r="G68" s="588"/>
      <c r="H68" s="588"/>
      <c r="I68" s="588"/>
      <c r="J68" s="588"/>
      <c r="K68" s="588"/>
      <c r="L68" s="588"/>
      <c r="M68" s="588"/>
      <c r="N68" s="588"/>
      <c r="O68" s="170" t="s">
        <v>110</v>
      </c>
      <c r="P68" s="27" t="s">
        <v>41</v>
      </c>
      <c r="Q68" s="25" t="s">
        <v>107</v>
      </c>
      <c r="R68" s="24" t="s">
        <v>91</v>
      </c>
      <c r="S68" s="23" t="s">
        <v>34</v>
      </c>
      <c r="T68" s="27" t="s">
        <v>31</v>
      </c>
      <c r="U68" s="27" t="s">
        <v>31</v>
      </c>
      <c r="V68" s="351" t="s">
        <v>31</v>
      </c>
      <c r="W68" s="352"/>
      <c r="X68" s="353">
        <f t="shared" si="10"/>
        <v>1</v>
      </c>
      <c r="Y68" s="353">
        <f t="shared" si="10"/>
        <v>1</v>
      </c>
      <c r="Z68" s="354">
        <f t="shared" si="10"/>
        <v>1</v>
      </c>
      <c r="AA68" s="8"/>
      <c r="AB68" s="3"/>
    </row>
    <row r="69" spans="1:28" ht="15" customHeight="1" x14ac:dyDescent="0.2">
      <c r="A69" s="21"/>
      <c r="B69" s="220"/>
      <c r="C69" s="221"/>
      <c r="D69" s="234"/>
      <c r="E69" s="235"/>
      <c r="F69" s="273"/>
      <c r="G69" s="588" t="s">
        <v>109</v>
      </c>
      <c r="H69" s="588"/>
      <c r="I69" s="588"/>
      <c r="J69" s="588"/>
      <c r="K69" s="588"/>
      <c r="L69" s="588"/>
      <c r="M69" s="588"/>
      <c r="N69" s="588"/>
      <c r="O69" s="170" t="s">
        <v>108</v>
      </c>
      <c r="P69" s="27" t="s">
        <v>41</v>
      </c>
      <c r="Q69" s="25" t="s">
        <v>107</v>
      </c>
      <c r="R69" s="24" t="s">
        <v>91</v>
      </c>
      <c r="S69" s="23" t="s">
        <v>106</v>
      </c>
      <c r="T69" s="27" t="s">
        <v>31</v>
      </c>
      <c r="U69" s="27" t="s">
        <v>31</v>
      </c>
      <c r="V69" s="351" t="s">
        <v>31</v>
      </c>
      <c r="W69" s="352"/>
      <c r="X69" s="353">
        <f t="shared" si="10"/>
        <v>1</v>
      </c>
      <c r="Y69" s="353">
        <f t="shared" si="10"/>
        <v>1</v>
      </c>
      <c r="Z69" s="354">
        <f t="shared" si="10"/>
        <v>1</v>
      </c>
      <c r="AA69" s="8"/>
      <c r="AB69" s="3"/>
    </row>
    <row r="70" spans="1:28" ht="15" customHeight="1" x14ac:dyDescent="0.2">
      <c r="A70" s="21"/>
      <c r="B70" s="589" t="s">
        <v>114</v>
      </c>
      <c r="C70" s="589"/>
      <c r="D70" s="589"/>
      <c r="E70" s="589"/>
      <c r="F70" s="589"/>
      <c r="G70" s="589"/>
      <c r="H70" s="589"/>
      <c r="I70" s="589"/>
      <c r="J70" s="589"/>
      <c r="K70" s="589"/>
      <c r="L70" s="589"/>
      <c r="M70" s="589"/>
      <c r="N70" s="589"/>
      <c r="O70" s="170" t="s">
        <v>108</v>
      </c>
      <c r="P70" s="27" t="s">
        <v>41</v>
      </c>
      <c r="Q70" s="25" t="s">
        <v>107</v>
      </c>
      <c r="R70" s="24" t="s">
        <v>91</v>
      </c>
      <c r="S70" s="23" t="s">
        <v>106</v>
      </c>
      <c r="T70" s="27">
        <v>5</v>
      </c>
      <c r="U70" s="27">
        <v>2</v>
      </c>
      <c r="V70" s="351" t="s">
        <v>31</v>
      </c>
      <c r="W70" s="352"/>
      <c r="X70" s="353">
        <f>X71</f>
        <v>1</v>
      </c>
      <c r="Y70" s="353">
        <f>Y71</f>
        <v>1</v>
      </c>
      <c r="Z70" s="354">
        <f>Z71</f>
        <v>1</v>
      </c>
      <c r="AA70" s="8"/>
      <c r="AB70" s="3"/>
    </row>
    <row r="71" spans="1:28" ht="29.25" customHeight="1" x14ac:dyDescent="0.2">
      <c r="A71" s="21"/>
      <c r="B71" s="582" t="s">
        <v>94</v>
      </c>
      <c r="C71" s="582"/>
      <c r="D71" s="582"/>
      <c r="E71" s="582"/>
      <c r="F71" s="582"/>
      <c r="G71" s="582"/>
      <c r="H71" s="582"/>
      <c r="I71" s="582"/>
      <c r="J71" s="582"/>
      <c r="K71" s="582"/>
      <c r="L71" s="582"/>
      <c r="M71" s="582"/>
      <c r="N71" s="582"/>
      <c r="O71" s="170" t="s">
        <v>108</v>
      </c>
      <c r="P71" s="14" t="s">
        <v>41</v>
      </c>
      <c r="Q71" s="11" t="s">
        <v>107</v>
      </c>
      <c r="R71" s="10" t="s">
        <v>91</v>
      </c>
      <c r="S71" s="9" t="s">
        <v>106</v>
      </c>
      <c r="T71" s="14">
        <v>5</v>
      </c>
      <c r="U71" s="14">
        <v>2</v>
      </c>
      <c r="V71" s="355" t="s">
        <v>89</v>
      </c>
      <c r="W71" s="352"/>
      <c r="X71" s="356">
        <v>1</v>
      </c>
      <c r="Y71" s="356">
        <v>1</v>
      </c>
      <c r="Z71" s="357">
        <v>1</v>
      </c>
      <c r="AA71" s="8"/>
      <c r="AB71" s="3"/>
    </row>
    <row r="72" spans="1:28" ht="15" customHeight="1" x14ac:dyDescent="0.2">
      <c r="A72" s="21"/>
      <c r="B72" s="225"/>
      <c r="C72" s="226"/>
      <c r="D72" s="227"/>
      <c r="E72" s="583" t="s">
        <v>104</v>
      </c>
      <c r="F72" s="584"/>
      <c r="G72" s="584"/>
      <c r="H72" s="584"/>
      <c r="I72" s="584"/>
      <c r="J72" s="584"/>
      <c r="K72" s="584"/>
      <c r="L72" s="584"/>
      <c r="M72" s="584"/>
      <c r="N72" s="584"/>
      <c r="O72" s="170" t="s">
        <v>103</v>
      </c>
      <c r="P72" s="236" t="s">
        <v>41</v>
      </c>
      <c r="Q72" s="245" t="s">
        <v>92</v>
      </c>
      <c r="R72" s="246" t="s">
        <v>35</v>
      </c>
      <c r="S72" s="247" t="s">
        <v>34</v>
      </c>
      <c r="T72" s="236" t="s">
        <v>31</v>
      </c>
      <c r="U72" s="236" t="s">
        <v>31</v>
      </c>
      <c r="V72" s="367" t="s">
        <v>31</v>
      </c>
      <c r="W72" s="352"/>
      <c r="X72" s="353">
        <f>X73+X77</f>
        <v>2</v>
      </c>
      <c r="Y72" s="353">
        <f>Y73+Y77</f>
        <v>2</v>
      </c>
      <c r="Z72" s="354">
        <f>Z73+Z77</f>
        <v>2</v>
      </c>
      <c r="AA72" s="8"/>
      <c r="AB72" s="3"/>
    </row>
    <row r="73" spans="1:28" ht="15" customHeight="1" x14ac:dyDescent="0.2">
      <c r="A73" s="21"/>
      <c r="B73" s="218"/>
      <c r="C73" s="219"/>
      <c r="D73" s="232"/>
      <c r="E73" s="233"/>
      <c r="F73" s="587" t="s">
        <v>102</v>
      </c>
      <c r="G73" s="588"/>
      <c r="H73" s="588"/>
      <c r="I73" s="588"/>
      <c r="J73" s="588"/>
      <c r="K73" s="588"/>
      <c r="L73" s="588"/>
      <c r="M73" s="588"/>
      <c r="N73" s="588"/>
      <c r="O73" s="170" t="s">
        <v>101</v>
      </c>
      <c r="P73" s="27" t="s">
        <v>41</v>
      </c>
      <c r="Q73" s="25" t="s">
        <v>92</v>
      </c>
      <c r="R73" s="24" t="s">
        <v>39</v>
      </c>
      <c r="S73" s="23" t="s">
        <v>34</v>
      </c>
      <c r="T73" s="27" t="s">
        <v>31</v>
      </c>
      <c r="U73" s="27" t="s">
        <v>31</v>
      </c>
      <c r="V73" s="351" t="s">
        <v>31</v>
      </c>
      <c r="W73" s="352"/>
      <c r="X73" s="353">
        <f t="shared" ref="X73:Z74" si="11">X74</f>
        <v>1</v>
      </c>
      <c r="Y73" s="353">
        <f t="shared" si="11"/>
        <v>1</v>
      </c>
      <c r="Z73" s="354">
        <f t="shared" si="11"/>
        <v>1</v>
      </c>
      <c r="AA73" s="8"/>
      <c r="AB73" s="3"/>
    </row>
    <row r="74" spans="1:28" ht="15" customHeight="1" x14ac:dyDescent="0.2">
      <c r="A74" s="21"/>
      <c r="B74" s="220"/>
      <c r="C74" s="221"/>
      <c r="D74" s="234"/>
      <c r="E74" s="235"/>
      <c r="F74" s="273"/>
      <c r="G74" s="588" t="s">
        <v>100</v>
      </c>
      <c r="H74" s="588"/>
      <c r="I74" s="588"/>
      <c r="J74" s="588"/>
      <c r="K74" s="588"/>
      <c r="L74" s="588"/>
      <c r="M74" s="588"/>
      <c r="N74" s="588"/>
      <c r="O74" s="170" t="s">
        <v>99</v>
      </c>
      <c r="P74" s="27" t="s">
        <v>41</v>
      </c>
      <c r="Q74" s="25" t="s">
        <v>92</v>
      </c>
      <c r="R74" s="24" t="s">
        <v>39</v>
      </c>
      <c r="S74" s="23" t="s">
        <v>98</v>
      </c>
      <c r="T74" s="27" t="s">
        <v>31</v>
      </c>
      <c r="U74" s="27" t="s">
        <v>31</v>
      </c>
      <c r="V74" s="351" t="s">
        <v>31</v>
      </c>
      <c r="W74" s="352"/>
      <c r="X74" s="353">
        <f t="shared" si="11"/>
        <v>1</v>
      </c>
      <c r="Y74" s="353">
        <f t="shared" si="11"/>
        <v>1</v>
      </c>
      <c r="Z74" s="354">
        <f t="shared" si="11"/>
        <v>1</v>
      </c>
      <c r="AA74" s="8"/>
      <c r="AB74" s="3"/>
    </row>
    <row r="75" spans="1:28" ht="15" customHeight="1" x14ac:dyDescent="0.2">
      <c r="A75" s="21"/>
      <c r="B75" s="589" t="s">
        <v>105</v>
      </c>
      <c r="C75" s="589"/>
      <c r="D75" s="589"/>
      <c r="E75" s="589"/>
      <c r="F75" s="589"/>
      <c r="G75" s="589"/>
      <c r="H75" s="589"/>
      <c r="I75" s="589"/>
      <c r="J75" s="589"/>
      <c r="K75" s="589"/>
      <c r="L75" s="589"/>
      <c r="M75" s="589"/>
      <c r="N75" s="589"/>
      <c r="O75" s="170" t="s">
        <v>99</v>
      </c>
      <c r="P75" s="27" t="s">
        <v>41</v>
      </c>
      <c r="Q75" s="25" t="s">
        <v>92</v>
      </c>
      <c r="R75" s="24" t="s">
        <v>39</v>
      </c>
      <c r="S75" s="23" t="s">
        <v>98</v>
      </c>
      <c r="T75" s="27">
        <v>5</v>
      </c>
      <c r="U75" s="27">
        <v>3</v>
      </c>
      <c r="V75" s="351" t="s">
        <v>31</v>
      </c>
      <c r="W75" s="352"/>
      <c r="X75" s="353">
        <f>X76</f>
        <v>1</v>
      </c>
      <c r="Y75" s="353">
        <f>Y76</f>
        <v>1</v>
      </c>
      <c r="Z75" s="354">
        <f>Z76</f>
        <v>1</v>
      </c>
      <c r="AA75" s="8"/>
      <c r="AB75" s="3"/>
    </row>
    <row r="76" spans="1:28" ht="29.25" customHeight="1" x14ac:dyDescent="0.2">
      <c r="A76" s="21"/>
      <c r="B76" s="582" t="s">
        <v>94</v>
      </c>
      <c r="C76" s="582"/>
      <c r="D76" s="582"/>
      <c r="E76" s="582"/>
      <c r="F76" s="582"/>
      <c r="G76" s="582"/>
      <c r="H76" s="582"/>
      <c r="I76" s="582"/>
      <c r="J76" s="582"/>
      <c r="K76" s="582"/>
      <c r="L76" s="582"/>
      <c r="M76" s="582"/>
      <c r="N76" s="582"/>
      <c r="O76" s="170" t="s">
        <v>99</v>
      </c>
      <c r="P76" s="14" t="s">
        <v>41</v>
      </c>
      <c r="Q76" s="11" t="s">
        <v>92</v>
      </c>
      <c r="R76" s="10" t="s">
        <v>39</v>
      </c>
      <c r="S76" s="9" t="s">
        <v>98</v>
      </c>
      <c r="T76" s="14">
        <v>5</v>
      </c>
      <c r="U76" s="14">
        <v>3</v>
      </c>
      <c r="V76" s="355" t="s">
        <v>89</v>
      </c>
      <c r="W76" s="352"/>
      <c r="X76" s="356">
        <v>1</v>
      </c>
      <c r="Y76" s="356">
        <v>1</v>
      </c>
      <c r="Z76" s="357">
        <v>1</v>
      </c>
      <c r="AA76" s="8"/>
      <c r="AB76" s="3"/>
    </row>
    <row r="77" spans="1:28" ht="15" customHeight="1" x14ac:dyDescent="0.2">
      <c r="A77" s="21"/>
      <c r="B77" s="225"/>
      <c r="C77" s="226"/>
      <c r="D77" s="227"/>
      <c r="E77" s="233"/>
      <c r="F77" s="591" t="s">
        <v>97</v>
      </c>
      <c r="G77" s="592"/>
      <c r="H77" s="592"/>
      <c r="I77" s="592"/>
      <c r="J77" s="592"/>
      <c r="K77" s="592"/>
      <c r="L77" s="592"/>
      <c r="M77" s="592"/>
      <c r="N77" s="592"/>
      <c r="O77" s="170" t="s">
        <v>96</v>
      </c>
      <c r="P77" s="41" t="s">
        <v>41</v>
      </c>
      <c r="Q77" s="115" t="s">
        <v>92</v>
      </c>
      <c r="R77" s="114" t="s">
        <v>91</v>
      </c>
      <c r="S77" s="116" t="s">
        <v>34</v>
      </c>
      <c r="T77" s="41" t="s">
        <v>31</v>
      </c>
      <c r="U77" s="41" t="s">
        <v>31</v>
      </c>
      <c r="V77" s="358" t="s">
        <v>31</v>
      </c>
      <c r="W77" s="352"/>
      <c r="X77" s="353">
        <f t="shared" ref="X77:Z78" si="12">X78</f>
        <v>1</v>
      </c>
      <c r="Y77" s="353">
        <f t="shared" si="12"/>
        <v>1</v>
      </c>
      <c r="Z77" s="354">
        <f t="shared" si="12"/>
        <v>1</v>
      </c>
      <c r="AA77" s="8"/>
      <c r="AB77" s="3"/>
    </row>
    <row r="78" spans="1:28" ht="15" customHeight="1" x14ac:dyDescent="0.2">
      <c r="A78" s="21"/>
      <c r="B78" s="220"/>
      <c r="C78" s="221"/>
      <c r="D78" s="234"/>
      <c r="E78" s="235"/>
      <c r="F78" s="273"/>
      <c r="G78" s="588" t="s">
        <v>95</v>
      </c>
      <c r="H78" s="588"/>
      <c r="I78" s="588"/>
      <c r="J78" s="588"/>
      <c r="K78" s="588"/>
      <c r="L78" s="588"/>
      <c r="M78" s="588"/>
      <c r="N78" s="588"/>
      <c r="O78" s="170" t="s">
        <v>93</v>
      </c>
      <c r="P78" s="27" t="s">
        <v>41</v>
      </c>
      <c r="Q78" s="25" t="s">
        <v>92</v>
      </c>
      <c r="R78" s="24" t="s">
        <v>91</v>
      </c>
      <c r="S78" s="23" t="s">
        <v>90</v>
      </c>
      <c r="T78" s="27" t="s">
        <v>31</v>
      </c>
      <c r="U78" s="27" t="s">
        <v>31</v>
      </c>
      <c r="V78" s="351" t="s">
        <v>31</v>
      </c>
      <c r="W78" s="352"/>
      <c r="X78" s="353">
        <f t="shared" si="12"/>
        <v>1</v>
      </c>
      <c r="Y78" s="353">
        <f t="shared" si="12"/>
        <v>1</v>
      </c>
      <c r="Z78" s="354">
        <f t="shared" si="12"/>
        <v>1</v>
      </c>
      <c r="AA78" s="8"/>
      <c r="AB78" s="3"/>
    </row>
    <row r="79" spans="1:28" ht="15" customHeight="1" x14ac:dyDescent="0.2">
      <c r="A79" s="21"/>
      <c r="B79" s="589" t="s">
        <v>105</v>
      </c>
      <c r="C79" s="589"/>
      <c r="D79" s="589"/>
      <c r="E79" s="589"/>
      <c r="F79" s="589"/>
      <c r="G79" s="589"/>
      <c r="H79" s="589"/>
      <c r="I79" s="589"/>
      <c r="J79" s="589"/>
      <c r="K79" s="589"/>
      <c r="L79" s="589"/>
      <c r="M79" s="589"/>
      <c r="N79" s="589"/>
      <c r="O79" s="170" t="s">
        <v>93</v>
      </c>
      <c r="P79" s="27" t="s">
        <v>41</v>
      </c>
      <c r="Q79" s="25" t="s">
        <v>92</v>
      </c>
      <c r="R79" s="24" t="s">
        <v>91</v>
      </c>
      <c r="S79" s="23" t="s">
        <v>90</v>
      </c>
      <c r="T79" s="27">
        <v>5</v>
      </c>
      <c r="U79" s="27">
        <v>3</v>
      </c>
      <c r="V79" s="351" t="s">
        <v>31</v>
      </c>
      <c r="W79" s="352"/>
      <c r="X79" s="353">
        <f>X80</f>
        <v>1</v>
      </c>
      <c r="Y79" s="353">
        <f>Y80</f>
        <v>1</v>
      </c>
      <c r="Z79" s="354">
        <f>Z80</f>
        <v>1</v>
      </c>
      <c r="AA79" s="8"/>
      <c r="AB79" s="3"/>
    </row>
    <row r="80" spans="1:28" ht="29.25" customHeight="1" x14ac:dyDescent="0.2">
      <c r="A80" s="21"/>
      <c r="B80" s="582" t="s">
        <v>94</v>
      </c>
      <c r="C80" s="582"/>
      <c r="D80" s="582"/>
      <c r="E80" s="582"/>
      <c r="F80" s="582"/>
      <c r="G80" s="582"/>
      <c r="H80" s="582"/>
      <c r="I80" s="582"/>
      <c r="J80" s="582"/>
      <c r="K80" s="582"/>
      <c r="L80" s="582"/>
      <c r="M80" s="582"/>
      <c r="N80" s="582"/>
      <c r="O80" s="170" t="s">
        <v>93</v>
      </c>
      <c r="P80" s="14" t="s">
        <v>41</v>
      </c>
      <c r="Q80" s="11" t="s">
        <v>92</v>
      </c>
      <c r="R80" s="10" t="s">
        <v>91</v>
      </c>
      <c r="S80" s="9" t="s">
        <v>90</v>
      </c>
      <c r="T80" s="14">
        <v>5</v>
      </c>
      <c r="U80" s="14">
        <v>3</v>
      </c>
      <c r="V80" s="355" t="s">
        <v>89</v>
      </c>
      <c r="W80" s="352"/>
      <c r="X80" s="356">
        <v>1</v>
      </c>
      <c r="Y80" s="356">
        <v>1</v>
      </c>
      <c r="Z80" s="357">
        <v>1</v>
      </c>
      <c r="AA80" s="8"/>
      <c r="AB80" s="3"/>
    </row>
    <row r="81" spans="1:33" ht="15" customHeight="1" x14ac:dyDescent="0.2">
      <c r="A81" s="21"/>
      <c r="B81" s="225"/>
      <c r="C81" s="226"/>
      <c r="D81" s="227"/>
      <c r="E81" s="583" t="s">
        <v>164</v>
      </c>
      <c r="F81" s="584"/>
      <c r="G81" s="584"/>
      <c r="H81" s="584"/>
      <c r="I81" s="584"/>
      <c r="J81" s="584"/>
      <c r="K81" s="584"/>
      <c r="L81" s="584"/>
      <c r="M81" s="584"/>
      <c r="N81" s="584"/>
      <c r="O81" s="170" t="s">
        <v>163</v>
      </c>
      <c r="P81" s="236" t="s">
        <v>41</v>
      </c>
      <c r="Q81" s="245" t="s">
        <v>32</v>
      </c>
      <c r="R81" s="246" t="s">
        <v>35</v>
      </c>
      <c r="S81" s="247" t="s">
        <v>34</v>
      </c>
      <c r="T81" s="236" t="s">
        <v>31</v>
      </c>
      <c r="U81" s="236" t="s">
        <v>31</v>
      </c>
      <c r="V81" s="367" t="s">
        <v>31</v>
      </c>
      <c r="W81" s="352"/>
      <c r="X81" s="370">
        <f t="shared" ref="X81:Z84" si="13">X82</f>
        <v>1</v>
      </c>
      <c r="Y81" s="370">
        <f t="shared" si="13"/>
        <v>1</v>
      </c>
      <c r="Z81" s="371">
        <f t="shared" si="13"/>
        <v>1</v>
      </c>
      <c r="AA81" s="8"/>
      <c r="AB81" s="3"/>
    </row>
    <row r="82" spans="1:33" ht="29.25" customHeight="1" x14ac:dyDescent="0.2">
      <c r="A82" s="21"/>
      <c r="B82" s="218"/>
      <c r="C82" s="219"/>
      <c r="D82" s="232"/>
      <c r="E82" s="233"/>
      <c r="F82" s="587" t="s">
        <v>162</v>
      </c>
      <c r="G82" s="588"/>
      <c r="H82" s="588"/>
      <c r="I82" s="588"/>
      <c r="J82" s="588"/>
      <c r="K82" s="588"/>
      <c r="L82" s="588"/>
      <c r="M82" s="588"/>
      <c r="N82" s="588"/>
      <c r="O82" s="170" t="s">
        <v>161</v>
      </c>
      <c r="P82" s="27" t="s">
        <v>41</v>
      </c>
      <c r="Q82" s="25" t="s">
        <v>32</v>
      </c>
      <c r="R82" s="24" t="s">
        <v>39</v>
      </c>
      <c r="S82" s="23" t="s">
        <v>34</v>
      </c>
      <c r="T82" s="27" t="s">
        <v>31</v>
      </c>
      <c r="U82" s="27" t="s">
        <v>31</v>
      </c>
      <c r="V82" s="351" t="s">
        <v>31</v>
      </c>
      <c r="W82" s="352"/>
      <c r="X82" s="353">
        <f t="shared" si="13"/>
        <v>1</v>
      </c>
      <c r="Y82" s="353">
        <f t="shared" si="13"/>
        <v>1</v>
      </c>
      <c r="Z82" s="354">
        <f t="shared" si="13"/>
        <v>1</v>
      </c>
      <c r="AA82" s="8"/>
      <c r="AB82" s="3"/>
    </row>
    <row r="83" spans="1:33" ht="29.25" customHeight="1" x14ac:dyDescent="0.2">
      <c r="A83" s="21"/>
      <c r="B83" s="220"/>
      <c r="C83" s="221"/>
      <c r="D83" s="234"/>
      <c r="E83" s="235"/>
      <c r="F83" s="273"/>
      <c r="G83" s="588" t="s">
        <v>160</v>
      </c>
      <c r="H83" s="588"/>
      <c r="I83" s="588"/>
      <c r="J83" s="588"/>
      <c r="K83" s="588"/>
      <c r="L83" s="588"/>
      <c r="M83" s="588"/>
      <c r="N83" s="588"/>
      <c r="O83" s="170" t="s">
        <v>159</v>
      </c>
      <c r="P83" s="27" t="s">
        <v>41</v>
      </c>
      <c r="Q83" s="25" t="s">
        <v>32</v>
      </c>
      <c r="R83" s="24" t="s">
        <v>39</v>
      </c>
      <c r="S83" s="23" t="s">
        <v>158</v>
      </c>
      <c r="T83" s="27" t="s">
        <v>31</v>
      </c>
      <c r="U83" s="27" t="s">
        <v>31</v>
      </c>
      <c r="V83" s="351" t="s">
        <v>31</v>
      </c>
      <c r="W83" s="352"/>
      <c r="X83" s="353">
        <f t="shared" si="13"/>
        <v>1</v>
      </c>
      <c r="Y83" s="353">
        <f t="shared" si="13"/>
        <v>1</v>
      </c>
      <c r="Z83" s="354">
        <f t="shared" si="13"/>
        <v>1</v>
      </c>
      <c r="AA83" s="8"/>
      <c r="AB83" s="3"/>
    </row>
    <row r="84" spans="1:33" ht="15" customHeight="1" x14ac:dyDescent="0.2">
      <c r="A84" s="21"/>
      <c r="B84" s="589" t="s">
        <v>165</v>
      </c>
      <c r="C84" s="589"/>
      <c r="D84" s="589"/>
      <c r="E84" s="589"/>
      <c r="F84" s="589"/>
      <c r="G84" s="589"/>
      <c r="H84" s="589"/>
      <c r="I84" s="589"/>
      <c r="J84" s="589"/>
      <c r="K84" s="589"/>
      <c r="L84" s="589"/>
      <c r="M84" s="589"/>
      <c r="N84" s="589"/>
      <c r="O84" s="170" t="s">
        <v>159</v>
      </c>
      <c r="P84" s="27" t="s">
        <v>41</v>
      </c>
      <c r="Q84" s="25" t="s">
        <v>32</v>
      </c>
      <c r="R84" s="24" t="s">
        <v>39</v>
      </c>
      <c r="S84" s="23" t="s">
        <v>158</v>
      </c>
      <c r="T84" s="27">
        <v>3</v>
      </c>
      <c r="U84" s="27">
        <v>10</v>
      </c>
      <c r="V84" s="351" t="s">
        <v>31</v>
      </c>
      <c r="W84" s="352"/>
      <c r="X84" s="353">
        <f t="shared" si="13"/>
        <v>1</v>
      </c>
      <c r="Y84" s="353">
        <f t="shared" si="13"/>
        <v>1</v>
      </c>
      <c r="Z84" s="354">
        <f t="shared" si="13"/>
        <v>1</v>
      </c>
      <c r="AA84" s="8"/>
      <c r="AB84" s="3"/>
    </row>
    <row r="85" spans="1:33" ht="29.25" customHeight="1" x14ac:dyDescent="0.2">
      <c r="A85" s="21"/>
      <c r="B85" s="582" t="s">
        <v>94</v>
      </c>
      <c r="C85" s="582"/>
      <c r="D85" s="582"/>
      <c r="E85" s="582"/>
      <c r="F85" s="582"/>
      <c r="G85" s="582"/>
      <c r="H85" s="582"/>
      <c r="I85" s="582"/>
      <c r="J85" s="582"/>
      <c r="K85" s="582"/>
      <c r="L85" s="582"/>
      <c r="M85" s="582"/>
      <c r="N85" s="582"/>
      <c r="O85" s="170" t="s">
        <v>159</v>
      </c>
      <c r="P85" s="14" t="s">
        <v>41</v>
      </c>
      <c r="Q85" s="11" t="s">
        <v>32</v>
      </c>
      <c r="R85" s="10" t="s">
        <v>39</v>
      </c>
      <c r="S85" s="9" t="s">
        <v>158</v>
      </c>
      <c r="T85" s="14">
        <v>3</v>
      </c>
      <c r="U85" s="14">
        <v>10</v>
      </c>
      <c r="V85" s="355" t="s">
        <v>89</v>
      </c>
      <c r="W85" s="352"/>
      <c r="X85" s="356">
        <v>1</v>
      </c>
      <c r="Y85" s="356">
        <v>1</v>
      </c>
      <c r="Z85" s="357">
        <v>1</v>
      </c>
      <c r="AA85" s="8"/>
      <c r="AB85" s="3"/>
    </row>
    <row r="86" spans="1:33" ht="29.25" customHeight="1" x14ac:dyDescent="0.2">
      <c r="A86" s="21"/>
      <c r="B86" s="225"/>
      <c r="C86" s="226"/>
      <c r="D86" s="227"/>
      <c r="E86" s="583" t="s">
        <v>48</v>
      </c>
      <c r="F86" s="584"/>
      <c r="G86" s="584"/>
      <c r="H86" s="584"/>
      <c r="I86" s="584"/>
      <c r="J86" s="584"/>
      <c r="K86" s="584"/>
      <c r="L86" s="584"/>
      <c r="M86" s="584"/>
      <c r="N86" s="584"/>
      <c r="O86" s="170" t="s">
        <v>47</v>
      </c>
      <c r="P86" s="236" t="s">
        <v>41</v>
      </c>
      <c r="Q86" s="245" t="s">
        <v>40</v>
      </c>
      <c r="R86" s="246" t="s">
        <v>35</v>
      </c>
      <c r="S86" s="247" t="s">
        <v>34</v>
      </c>
      <c r="T86" s="236" t="s">
        <v>31</v>
      </c>
      <c r="U86" s="236" t="s">
        <v>31</v>
      </c>
      <c r="V86" s="367" t="s">
        <v>31</v>
      </c>
      <c r="W86" s="352"/>
      <c r="X86" s="370">
        <f t="shared" ref="X86:Z89" si="14">X87</f>
        <v>1</v>
      </c>
      <c r="Y86" s="370">
        <f t="shared" si="14"/>
        <v>1</v>
      </c>
      <c r="Z86" s="371">
        <f t="shared" si="14"/>
        <v>1</v>
      </c>
      <c r="AA86" s="8"/>
      <c r="AB86" s="3"/>
    </row>
    <row r="87" spans="1:33" ht="43.5" customHeight="1" x14ac:dyDescent="0.2">
      <c r="A87" s="21"/>
      <c r="B87" s="218"/>
      <c r="C87" s="219"/>
      <c r="D87" s="232"/>
      <c r="E87" s="233"/>
      <c r="F87" s="587" t="s">
        <v>46</v>
      </c>
      <c r="G87" s="588"/>
      <c r="H87" s="588"/>
      <c r="I87" s="588"/>
      <c r="J87" s="588"/>
      <c r="K87" s="588"/>
      <c r="L87" s="588"/>
      <c r="M87" s="588"/>
      <c r="N87" s="588"/>
      <c r="O87" s="170" t="s">
        <v>45</v>
      </c>
      <c r="P87" s="27" t="s">
        <v>41</v>
      </c>
      <c r="Q87" s="25" t="s">
        <v>40</v>
      </c>
      <c r="R87" s="24" t="s">
        <v>39</v>
      </c>
      <c r="S87" s="23" t="s">
        <v>34</v>
      </c>
      <c r="T87" s="27" t="s">
        <v>31</v>
      </c>
      <c r="U87" s="27" t="s">
        <v>31</v>
      </c>
      <c r="V87" s="351" t="s">
        <v>31</v>
      </c>
      <c r="W87" s="352"/>
      <c r="X87" s="353">
        <f t="shared" si="14"/>
        <v>1</v>
      </c>
      <c r="Y87" s="353">
        <f t="shared" si="14"/>
        <v>1</v>
      </c>
      <c r="Z87" s="354">
        <f t="shared" si="14"/>
        <v>1</v>
      </c>
      <c r="AA87" s="8"/>
      <c r="AB87" s="3"/>
    </row>
    <row r="88" spans="1:33" ht="29.25" customHeight="1" x14ac:dyDescent="0.2">
      <c r="A88" s="21"/>
      <c r="B88" s="220"/>
      <c r="C88" s="221"/>
      <c r="D88" s="234"/>
      <c r="E88" s="235"/>
      <c r="F88" s="273"/>
      <c r="G88" s="588" t="s">
        <v>44</v>
      </c>
      <c r="H88" s="588"/>
      <c r="I88" s="588"/>
      <c r="J88" s="588"/>
      <c r="K88" s="588"/>
      <c r="L88" s="588"/>
      <c r="M88" s="588"/>
      <c r="N88" s="588"/>
      <c r="O88" s="170" t="s">
        <v>42</v>
      </c>
      <c r="P88" s="27" t="s">
        <v>41</v>
      </c>
      <c r="Q88" s="25" t="s">
        <v>40</v>
      </c>
      <c r="R88" s="24" t="s">
        <v>39</v>
      </c>
      <c r="S88" s="23" t="s">
        <v>38</v>
      </c>
      <c r="T88" s="27" t="s">
        <v>31</v>
      </c>
      <c r="U88" s="27" t="s">
        <v>31</v>
      </c>
      <c r="V88" s="351" t="s">
        <v>31</v>
      </c>
      <c r="W88" s="352"/>
      <c r="X88" s="353">
        <f t="shared" si="14"/>
        <v>1</v>
      </c>
      <c r="Y88" s="353">
        <f t="shared" si="14"/>
        <v>1</v>
      </c>
      <c r="Z88" s="354">
        <f t="shared" si="14"/>
        <v>1</v>
      </c>
      <c r="AA88" s="8"/>
      <c r="AB88" s="3"/>
    </row>
    <row r="89" spans="1:33" ht="15" customHeight="1" x14ac:dyDescent="0.2">
      <c r="A89" s="21"/>
      <c r="B89" s="589" t="s">
        <v>51</v>
      </c>
      <c r="C89" s="589"/>
      <c r="D89" s="589"/>
      <c r="E89" s="589"/>
      <c r="F89" s="589"/>
      <c r="G89" s="589"/>
      <c r="H89" s="589"/>
      <c r="I89" s="589"/>
      <c r="J89" s="589"/>
      <c r="K89" s="589"/>
      <c r="L89" s="589"/>
      <c r="M89" s="589"/>
      <c r="N89" s="589"/>
      <c r="O89" s="170" t="s">
        <v>42</v>
      </c>
      <c r="P89" s="27" t="s">
        <v>41</v>
      </c>
      <c r="Q89" s="25" t="s">
        <v>40</v>
      </c>
      <c r="R89" s="24" t="s">
        <v>39</v>
      </c>
      <c r="S89" s="23" t="s">
        <v>38</v>
      </c>
      <c r="T89" s="27">
        <v>10</v>
      </c>
      <c r="U89" s="27">
        <v>3</v>
      </c>
      <c r="V89" s="351" t="s">
        <v>31</v>
      </c>
      <c r="W89" s="352"/>
      <c r="X89" s="353">
        <f t="shared" si="14"/>
        <v>1</v>
      </c>
      <c r="Y89" s="353">
        <f t="shared" si="14"/>
        <v>1</v>
      </c>
      <c r="Z89" s="354">
        <f t="shared" si="14"/>
        <v>1</v>
      </c>
      <c r="AA89" s="8"/>
      <c r="AB89" s="3"/>
    </row>
    <row r="90" spans="1:33" ht="29.25" customHeight="1" x14ac:dyDescent="0.2">
      <c r="A90" s="21"/>
      <c r="B90" s="582" t="s">
        <v>43</v>
      </c>
      <c r="C90" s="582"/>
      <c r="D90" s="582"/>
      <c r="E90" s="582"/>
      <c r="F90" s="582"/>
      <c r="G90" s="582"/>
      <c r="H90" s="582"/>
      <c r="I90" s="582"/>
      <c r="J90" s="582"/>
      <c r="K90" s="582"/>
      <c r="L90" s="582"/>
      <c r="M90" s="582"/>
      <c r="N90" s="582"/>
      <c r="O90" s="170" t="s">
        <v>42</v>
      </c>
      <c r="P90" s="14" t="s">
        <v>41</v>
      </c>
      <c r="Q90" s="11" t="s">
        <v>40</v>
      </c>
      <c r="R90" s="10" t="s">
        <v>39</v>
      </c>
      <c r="S90" s="9" t="s">
        <v>38</v>
      </c>
      <c r="T90" s="14">
        <v>10</v>
      </c>
      <c r="U90" s="14">
        <v>3</v>
      </c>
      <c r="V90" s="355" t="s">
        <v>37</v>
      </c>
      <c r="W90" s="352"/>
      <c r="X90" s="356">
        <v>1</v>
      </c>
      <c r="Y90" s="356">
        <v>1</v>
      </c>
      <c r="Z90" s="357">
        <v>1</v>
      </c>
      <c r="AA90" s="8"/>
      <c r="AB90" s="3"/>
    </row>
    <row r="91" spans="1:33" ht="43.5" customHeight="1" x14ac:dyDescent="0.2">
      <c r="A91" s="21"/>
      <c r="B91" s="225"/>
      <c r="C91" s="226"/>
      <c r="D91" s="227"/>
      <c r="E91" s="583" t="s">
        <v>173</v>
      </c>
      <c r="F91" s="584"/>
      <c r="G91" s="584"/>
      <c r="H91" s="584"/>
      <c r="I91" s="584"/>
      <c r="J91" s="584"/>
      <c r="K91" s="584"/>
      <c r="L91" s="584"/>
      <c r="M91" s="584"/>
      <c r="N91" s="584"/>
      <c r="O91" s="170" t="s">
        <v>172</v>
      </c>
      <c r="P91" s="236" t="s">
        <v>41</v>
      </c>
      <c r="Q91" s="245" t="s">
        <v>167</v>
      </c>
      <c r="R91" s="246" t="s">
        <v>35</v>
      </c>
      <c r="S91" s="247" t="s">
        <v>34</v>
      </c>
      <c r="T91" s="236" t="s">
        <v>31</v>
      </c>
      <c r="U91" s="236" t="s">
        <v>31</v>
      </c>
      <c r="V91" s="367" t="s">
        <v>31</v>
      </c>
      <c r="W91" s="352"/>
      <c r="X91" s="370">
        <f t="shared" ref="X91:Z94" si="15">X92</f>
        <v>1</v>
      </c>
      <c r="Y91" s="370">
        <f t="shared" si="15"/>
        <v>1</v>
      </c>
      <c r="Z91" s="371">
        <f t="shared" si="15"/>
        <v>1</v>
      </c>
      <c r="AA91" s="8"/>
      <c r="AB91" s="3"/>
    </row>
    <row r="92" spans="1:33" ht="29.25" customHeight="1" x14ac:dyDescent="0.2">
      <c r="A92" s="21"/>
      <c r="B92" s="218"/>
      <c r="C92" s="219"/>
      <c r="D92" s="232"/>
      <c r="E92" s="233"/>
      <c r="F92" s="587" t="s">
        <v>171</v>
      </c>
      <c r="G92" s="588"/>
      <c r="H92" s="588"/>
      <c r="I92" s="588"/>
      <c r="J92" s="588"/>
      <c r="K92" s="588"/>
      <c r="L92" s="588"/>
      <c r="M92" s="588"/>
      <c r="N92" s="588"/>
      <c r="O92" s="170" t="s">
        <v>170</v>
      </c>
      <c r="P92" s="27" t="s">
        <v>41</v>
      </c>
      <c r="Q92" s="25" t="s">
        <v>167</v>
      </c>
      <c r="R92" s="24" t="s">
        <v>39</v>
      </c>
      <c r="S92" s="23" t="s">
        <v>34</v>
      </c>
      <c r="T92" s="27" t="s">
        <v>31</v>
      </c>
      <c r="U92" s="27" t="s">
        <v>31</v>
      </c>
      <c r="V92" s="351" t="s">
        <v>31</v>
      </c>
      <c r="W92" s="352"/>
      <c r="X92" s="353">
        <f t="shared" si="15"/>
        <v>1</v>
      </c>
      <c r="Y92" s="353">
        <f t="shared" si="15"/>
        <v>1</v>
      </c>
      <c r="Z92" s="354">
        <f t="shared" si="15"/>
        <v>1</v>
      </c>
      <c r="AA92" s="8"/>
      <c r="AB92" s="3"/>
    </row>
    <row r="93" spans="1:33" ht="29.25" customHeight="1" x14ac:dyDescent="0.2">
      <c r="A93" s="21"/>
      <c r="B93" s="220"/>
      <c r="C93" s="221"/>
      <c r="D93" s="234"/>
      <c r="E93" s="235"/>
      <c r="F93" s="273"/>
      <c r="G93" s="588" t="s">
        <v>169</v>
      </c>
      <c r="H93" s="588"/>
      <c r="I93" s="588"/>
      <c r="J93" s="588"/>
      <c r="K93" s="588"/>
      <c r="L93" s="588"/>
      <c r="M93" s="588"/>
      <c r="N93" s="588"/>
      <c r="O93" s="170" t="s">
        <v>168</v>
      </c>
      <c r="P93" s="27" t="s">
        <v>41</v>
      </c>
      <c r="Q93" s="25" t="s">
        <v>167</v>
      </c>
      <c r="R93" s="24" t="s">
        <v>39</v>
      </c>
      <c r="S93" s="23" t="s">
        <v>166</v>
      </c>
      <c r="T93" s="27" t="s">
        <v>31</v>
      </c>
      <c r="U93" s="27" t="s">
        <v>31</v>
      </c>
      <c r="V93" s="351" t="s">
        <v>31</v>
      </c>
      <c r="W93" s="352"/>
      <c r="X93" s="353">
        <f t="shared" si="15"/>
        <v>1</v>
      </c>
      <c r="Y93" s="353">
        <f t="shared" si="15"/>
        <v>1</v>
      </c>
      <c r="Z93" s="354">
        <f t="shared" si="15"/>
        <v>1</v>
      </c>
      <c r="AA93" s="8"/>
      <c r="AB93" s="3"/>
    </row>
    <row r="94" spans="1:33" ht="29.25" customHeight="1" x14ac:dyDescent="0.2">
      <c r="A94" s="21"/>
      <c r="B94" s="589" t="s">
        <v>174</v>
      </c>
      <c r="C94" s="589"/>
      <c r="D94" s="589"/>
      <c r="E94" s="589"/>
      <c r="F94" s="589"/>
      <c r="G94" s="589"/>
      <c r="H94" s="589"/>
      <c r="I94" s="589"/>
      <c r="J94" s="589"/>
      <c r="K94" s="589"/>
      <c r="L94" s="589"/>
      <c r="M94" s="589"/>
      <c r="N94" s="589"/>
      <c r="O94" s="170" t="s">
        <v>168</v>
      </c>
      <c r="P94" s="27" t="s">
        <v>41</v>
      </c>
      <c r="Q94" s="25" t="s">
        <v>167</v>
      </c>
      <c r="R94" s="24" t="s">
        <v>39</v>
      </c>
      <c r="S94" s="23" t="s">
        <v>166</v>
      </c>
      <c r="T94" s="27">
        <v>3</v>
      </c>
      <c r="U94" s="27">
        <v>9</v>
      </c>
      <c r="V94" s="351" t="s">
        <v>31</v>
      </c>
      <c r="W94" s="352"/>
      <c r="X94" s="353">
        <f t="shared" si="15"/>
        <v>1</v>
      </c>
      <c r="Y94" s="353">
        <f t="shared" si="15"/>
        <v>1</v>
      </c>
      <c r="Z94" s="354">
        <f t="shared" si="15"/>
        <v>1</v>
      </c>
      <c r="AA94" s="8"/>
      <c r="AB94" s="3"/>
    </row>
    <row r="95" spans="1:33" ht="29.25" customHeight="1" x14ac:dyDescent="0.2">
      <c r="A95" s="21"/>
      <c r="B95" s="582" t="s">
        <v>94</v>
      </c>
      <c r="C95" s="582"/>
      <c r="D95" s="582"/>
      <c r="E95" s="582"/>
      <c r="F95" s="582"/>
      <c r="G95" s="582"/>
      <c r="H95" s="582"/>
      <c r="I95" s="582"/>
      <c r="J95" s="582"/>
      <c r="K95" s="582"/>
      <c r="L95" s="582"/>
      <c r="M95" s="582"/>
      <c r="N95" s="582"/>
      <c r="O95" s="170" t="s">
        <v>168</v>
      </c>
      <c r="P95" s="14" t="s">
        <v>41</v>
      </c>
      <c r="Q95" s="11" t="s">
        <v>167</v>
      </c>
      <c r="R95" s="10" t="s">
        <v>39</v>
      </c>
      <c r="S95" s="9" t="s">
        <v>166</v>
      </c>
      <c r="T95" s="14">
        <v>3</v>
      </c>
      <c r="U95" s="14">
        <v>9</v>
      </c>
      <c r="V95" s="355" t="s">
        <v>89</v>
      </c>
      <c r="W95" s="352"/>
      <c r="X95" s="356">
        <v>1</v>
      </c>
      <c r="Y95" s="356">
        <v>1</v>
      </c>
      <c r="Z95" s="357">
        <v>1</v>
      </c>
      <c r="AA95" s="8"/>
      <c r="AB95" s="3"/>
      <c r="AG95" s="248"/>
    </row>
    <row r="96" spans="1:33" ht="15" customHeight="1" x14ac:dyDescent="0.2">
      <c r="A96" s="21"/>
      <c r="B96" s="225"/>
      <c r="C96" s="226"/>
      <c r="D96" s="227"/>
      <c r="E96" s="583" t="s">
        <v>63</v>
      </c>
      <c r="F96" s="584"/>
      <c r="G96" s="584"/>
      <c r="H96" s="584"/>
      <c r="I96" s="584"/>
      <c r="J96" s="584"/>
      <c r="K96" s="584"/>
      <c r="L96" s="584"/>
      <c r="M96" s="584"/>
      <c r="N96" s="584"/>
      <c r="O96" s="170" t="s">
        <v>62</v>
      </c>
      <c r="P96" s="236" t="s">
        <v>41</v>
      </c>
      <c r="Q96" s="245" t="s">
        <v>54</v>
      </c>
      <c r="R96" s="246" t="s">
        <v>35</v>
      </c>
      <c r="S96" s="247" t="s">
        <v>34</v>
      </c>
      <c r="T96" s="236" t="s">
        <v>31</v>
      </c>
      <c r="U96" s="236" t="s">
        <v>31</v>
      </c>
      <c r="V96" s="367" t="s">
        <v>31</v>
      </c>
      <c r="W96" s="352"/>
      <c r="X96" s="370">
        <f t="shared" ref="X96:Z99" si="16">X97</f>
        <v>1</v>
      </c>
      <c r="Y96" s="370">
        <f t="shared" si="16"/>
        <v>1</v>
      </c>
      <c r="Z96" s="371">
        <f t="shared" si="16"/>
        <v>1</v>
      </c>
      <c r="AA96" s="8"/>
      <c r="AB96" s="3"/>
    </row>
    <row r="97" spans="1:28" ht="29.25" customHeight="1" x14ac:dyDescent="0.2">
      <c r="A97" s="21"/>
      <c r="B97" s="218"/>
      <c r="C97" s="219"/>
      <c r="D97" s="232"/>
      <c r="E97" s="233"/>
      <c r="F97" s="587" t="s">
        <v>61</v>
      </c>
      <c r="G97" s="588"/>
      <c r="H97" s="588"/>
      <c r="I97" s="588"/>
      <c r="J97" s="588"/>
      <c r="K97" s="588"/>
      <c r="L97" s="588"/>
      <c r="M97" s="588"/>
      <c r="N97" s="588"/>
      <c r="O97" s="170" t="s">
        <v>60</v>
      </c>
      <c r="P97" s="27" t="s">
        <v>41</v>
      </c>
      <c r="Q97" s="25" t="s">
        <v>54</v>
      </c>
      <c r="R97" s="24" t="s">
        <v>39</v>
      </c>
      <c r="S97" s="23" t="s">
        <v>34</v>
      </c>
      <c r="T97" s="27" t="s">
        <v>31</v>
      </c>
      <c r="U97" s="27" t="s">
        <v>31</v>
      </c>
      <c r="V97" s="351" t="s">
        <v>31</v>
      </c>
      <c r="W97" s="352"/>
      <c r="X97" s="353">
        <f t="shared" si="16"/>
        <v>1</v>
      </c>
      <c r="Y97" s="353">
        <f t="shared" si="16"/>
        <v>1</v>
      </c>
      <c r="Z97" s="354">
        <f t="shared" si="16"/>
        <v>1</v>
      </c>
      <c r="AA97" s="8"/>
      <c r="AB97" s="3"/>
    </row>
    <row r="98" spans="1:28" ht="15" customHeight="1" x14ac:dyDescent="0.2">
      <c r="A98" s="21"/>
      <c r="B98" s="220"/>
      <c r="C98" s="221"/>
      <c r="D98" s="234"/>
      <c r="E98" s="235"/>
      <c r="F98" s="273"/>
      <c r="G98" s="588" t="s">
        <v>59</v>
      </c>
      <c r="H98" s="588"/>
      <c r="I98" s="588"/>
      <c r="J98" s="588"/>
      <c r="K98" s="588"/>
      <c r="L98" s="588"/>
      <c r="M98" s="588"/>
      <c r="N98" s="588"/>
      <c r="O98" s="170" t="s">
        <v>55</v>
      </c>
      <c r="P98" s="27" t="s">
        <v>41</v>
      </c>
      <c r="Q98" s="25" t="s">
        <v>54</v>
      </c>
      <c r="R98" s="24" t="s">
        <v>39</v>
      </c>
      <c r="S98" s="23" t="s">
        <v>53</v>
      </c>
      <c r="T98" s="27" t="s">
        <v>31</v>
      </c>
      <c r="U98" s="27" t="s">
        <v>31</v>
      </c>
      <c r="V98" s="351" t="s">
        <v>31</v>
      </c>
      <c r="W98" s="352"/>
      <c r="X98" s="353">
        <f t="shared" si="16"/>
        <v>1</v>
      </c>
      <c r="Y98" s="353">
        <f t="shared" si="16"/>
        <v>1</v>
      </c>
      <c r="Z98" s="354">
        <f t="shared" si="16"/>
        <v>1</v>
      </c>
      <c r="AA98" s="8"/>
      <c r="AB98" s="3"/>
    </row>
    <row r="99" spans="1:28" ht="15" customHeight="1" x14ac:dyDescent="0.2">
      <c r="A99" s="21"/>
      <c r="B99" s="589" t="s">
        <v>64</v>
      </c>
      <c r="C99" s="589"/>
      <c r="D99" s="589"/>
      <c r="E99" s="589"/>
      <c r="F99" s="589"/>
      <c r="G99" s="589"/>
      <c r="H99" s="589"/>
      <c r="I99" s="589"/>
      <c r="J99" s="589"/>
      <c r="K99" s="589"/>
      <c r="L99" s="589"/>
      <c r="M99" s="589"/>
      <c r="N99" s="589"/>
      <c r="O99" s="170" t="s">
        <v>55</v>
      </c>
      <c r="P99" s="27" t="s">
        <v>41</v>
      </c>
      <c r="Q99" s="25" t="s">
        <v>54</v>
      </c>
      <c r="R99" s="24" t="s">
        <v>39</v>
      </c>
      <c r="S99" s="23" t="s">
        <v>53</v>
      </c>
      <c r="T99" s="27">
        <v>10</v>
      </c>
      <c r="U99" s="27">
        <v>1</v>
      </c>
      <c r="V99" s="351" t="s">
        <v>31</v>
      </c>
      <c r="W99" s="352"/>
      <c r="X99" s="353">
        <f t="shared" si="16"/>
        <v>1</v>
      </c>
      <c r="Y99" s="353">
        <f t="shared" si="16"/>
        <v>1</v>
      </c>
      <c r="Z99" s="354">
        <f t="shared" si="16"/>
        <v>1</v>
      </c>
      <c r="AA99" s="8"/>
      <c r="AB99" s="3"/>
    </row>
    <row r="100" spans="1:28" ht="15" customHeight="1" x14ac:dyDescent="0.2">
      <c r="A100" s="21"/>
      <c r="B100" s="582" t="s">
        <v>58</v>
      </c>
      <c r="C100" s="582"/>
      <c r="D100" s="582"/>
      <c r="E100" s="582"/>
      <c r="F100" s="582"/>
      <c r="G100" s="582"/>
      <c r="H100" s="582"/>
      <c r="I100" s="582"/>
      <c r="J100" s="582"/>
      <c r="K100" s="582"/>
      <c r="L100" s="582"/>
      <c r="M100" s="582"/>
      <c r="N100" s="582"/>
      <c r="O100" s="170" t="s">
        <v>55</v>
      </c>
      <c r="P100" s="14" t="s">
        <v>41</v>
      </c>
      <c r="Q100" s="11" t="s">
        <v>54</v>
      </c>
      <c r="R100" s="10" t="s">
        <v>39</v>
      </c>
      <c r="S100" s="9" t="s">
        <v>53</v>
      </c>
      <c r="T100" s="14">
        <v>10</v>
      </c>
      <c r="U100" s="14">
        <v>1</v>
      </c>
      <c r="V100" s="355" t="s">
        <v>52</v>
      </c>
      <c r="W100" s="352"/>
      <c r="X100" s="356">
        <v>1</v>
      </c>
      <c r="Y100" s="356">
        <v>1</v>
      </c>
      <c r="Z100" s="357">
        <v>1</v>
      </c>
      <c r="AA100" s="8"/>
      <c r="AB100" s="3"/>
    </row>
    <row r="101" spans="1:28" ht="43.5" customHeight="1" x14ac:dyDescent="0.2">
      <c r="A101" s="21"/>
      <c r="B101" s="225"/>
      <c r="C101" s="226"/>
      <c r="D101" s="585" t="s">
        <v>193</v>
      </c>
      <c r="E101" s="585"/>
      <c r="F101" s="586"/>
      <c r="G101" s="586"/>
      <c r="H101" s="586"/>
      <c r="I101" s="586"/>
      <c r="J101" s="586"/>
      <c r="K101" s="586"/>
      <c r="L101" s="586"/>
      <c r="M101" s="586"/>
      <c r="N101" s="586"/>
      <c r="O101" s="170" t="s">
        <v>192</v>
      </c>
      <c r="P101" s="33" t="s">
        <v>185</v>
      </c>
      <c r="Q101" s="118" t="s">
        <v>36</v>
      </c>
      <c r="R101" s="117" t="s">
        <v>35</v>
      </c>
      <c r="S101" s="119" t="s">
        <v>34</v>
      </c>
      <c r="T101" s="33" t="s">
        <v>31</v>
      </c>
      <c r="U101" s="33" t="s">
        <v>31</v>
      </c>
      <c r="V101" s="363" t="s">
        <v>31</v>
      </c>
      <c r="W101" s="352"/>
      <c r="X101" s="364">
        <f>X102+X107</f>
        <v>4</v>
      </c>
      <c r="Y101" s="364">
        <f>Y102+Y107</f>
        <v>4</v>
      </c>
      <c r="Z101" s="365">
        <f>Z102+Z107</f>
        <v>4</v>
      </c>
      <c r="AA101" s="8"/>
      <c r="AB101" s="3"/>
    </row>
    <row r="102" spans="1:28" ht="29.25" customHeight="1" x14ac:dyDescent="0.2">
      <c r="A102" s="21"/>
      <c r="B102" s="218"/>
      <c r="C102" s="219"/>
      <c r="D102" s="227"/>
      <c r="E102" s="233"/>
      <c r="F102" s="587" t="s">
        <v>211</v>
      </c>
      <c r="G102" s="588"/>
      <c r="H102" s="588"/>
      <c r="I102" s="588"/>
      <c r="J102" s="588"/>
      <c r="K102" s="588"/>
      <c r="L102" s="588"/>
      <c r="M102" s="588"/>
      <c r="N102" s="588"/>
      <c r="O102" s="170" t="s">
        <v>210</v>
      </c>
      <c r="P102" s="27" t="s">
        <v>185</v>
      </c>
      <c r="Q102" s="25" t="s">
        <v>36</v>
      </c>
      <c r="R102" s="24" t="s">
        <v>39</v>
      </c>
      <c r="S102" s="23" t="s">
        <v>34</v>
      </c>
      <c r="T102" s="27" t="s">
        <v>31</v>
      </c>
      <c r="U102" s="27" t="s">
        <v>31</v>
      </c>
      <c r="V102" s="351" t="s">
        <v>31</v>
      </c>
      <c r="W102" s="352"/>
      <c r="X102" s="353">
        <f t="shared" ref="X102:Z103" si="17">X103</f>
        <v>2</v>
      </c>
      <c r="Y102" s="353">
        <f t="shared" si="17"/>
        <v>2</v>
      </c>
      <c r="Z102" s="354">
        <f t="shared" si="17"/>
        <v>2</v>
      </c>
      <c r="AA102" s="8"/>
      <c r="AB102" s="3"/>
    </row>
    <row r="103" spans="1:28" ht="15" customHeight="1" x14ac:dyDescent="0.2">
      <c r="A103" s="21"/>
      <c r="B103" s="220"/>
      <c r="C103" s="221"/>
      <c r="D103" s="234"/>
      <c r="E103" s="235"/>
      <c r="F103" s="273"/>
      <c r="G103" s="588" t="s">
        <v>209</v>
      </c>
      <c r="H103" s="588"/>
      <c r="I103" s="588"/>
      <c r="J103" s="588"/>
      <c r="K103" s="588"/>
      <c r="L103" s="588"/>
      <c r="M103" s="588"/>
      <c r="N103" s="588"/>
      <c r="O103" s="170" t="s">
        <v>208</v>
      </c>
      <c r="P103" s="27" t="s">
        <v>185</v>
      </c>
      <c r="Q103" s="25" t="s">
        <v>36</v>
      </c>
      <c r="R103" s="24" t="s">
        <v>39</v>
      </c>
      <c r="S103" s="23" t="s">
        <v>207</v>
      </c>
      <c r="T103" s="27" t="s">
        <v>31</v>
      </c>
      <c r="U103" s="27" t="s">
        <v>31</v>
      </c>
      <c r="V103" s="351" t="s">
        <v>31</v>
      </c>
      <c r="W103" s="352"/>
      <c r="X103" s="353">
        <f t="shared" si="17"/>
        <v>2</v>
      </c>
      <c r="Y103" s="353">
        <f t="shared" si="17"/>
        <v>2</v>
      </c>
      <c r="Z103" s="354">
        <f t="shared" si="17"/>
        <v>2</v>
      </c>
      <c r="AA103" s="8"/>
      <c r="AB103" s="3"/>
    </row>
    <row r="104" spans="1:28" ht="43.5" customHeight="1" x14ac:dyDescent="0.2">
      <c r="A104" s="21"/>
      <c r="B104" s="589" t="s">
        <v>212</v>
      </c>
      <c r="C104" s="589"/>
      <c r="D104" s="589"/>
      <c r="E104" s="589"/>
      <c r="F104" s="589"/>
      <c r="G104" s="589"/>
      <c r="H104" s="589"/>
      <c r="I104" s="589"/>
      <c r="J104" s="589"/>
      <c r="K104" s="589"/>
      <c r="L104" s="589"/>
      <c r="M104" s="589"/>
      <c r="N104" s="589"/>
      <c r="O104" s="170" t="s">
        <v>208</v>
      </c>
      <c r="P104" s="27" t="s">
        <v>185</v>
      </c>
      <c r="Q104" s="25" t="s">
        <v>36</v>
      </c>
      <c r="R104" s="24" t="s">
        <v>39</v>
      </c>
      <c r="S104" s="23" t="s">
        <v>207</v>
      </c>
      <c r="T104" s="27">
        <v>1</v>
      </c>
      <c r="U104" s="27">
        <v>4</v>
      </c>
      <c r="V104" s="351" t="s">
        <v>31</v>
      </c>
      <c r="W104" s="352"/>
      <c r="X104" s="353">
        <f>X105+X106</f>
        <v>2</v>
      </c>
      <c r="Y104" s="353">
        <f>Y105+Y106</f>
        <v>2</v>
      </c>
      <c r="Z104" s="354">
        <f>Z105+Z106</f>
        <v>2</v>
      </c>
      <c r="AA104" s="8"/>
      <c r="AB104" s="3"/>
    </row>
    <row r="105" spans="1:28" ht="29.25" customHeight="1" x14ac:dyDescent="0.2">
      <c r="A105" s="21"/>
      <c r="B105" s="589" t="s">
        <v>188</v>
      </c>
      <c r="C105" s="589"/>
      <c r="D105" s="589"/>
      <c r="E105" s="589"/>
      <c r="F105" s="589"/>
      <c r="G105" s="589"/>
      <c r="H105" s="589"/>
      <c r="I105" s="589"/>
      <c r="J105" s="589"/>
      <c r="K105" s="589"/>
      <c r="L105" s="589"/>
      <c r="M105" s="589"/>
      <c r="N105" s="589"/>
      <c r="O105" s="170" t="s">
        <v>208</v>
      </c>
      <c r="P105" s="27" t="s">
        <v>185</v>
      </c>
      <c r="Q105" s="25" t="s">
        <v>36</v>
      </c>
      <c r="R105" s="24" t="s">
        <v>39</v>
      </c>
      <c r="S105" s="23" t="s">
        <v>207</v>
      </c>
      <c r="T105" s="27">
        <v>1</v>
      </c>
      <c r="U105" s="27">
        <v>4</v>
      </c>
      <c r="V105" s="351" t="s">
        <v>187</v>
      </c>
      <c r="W105" s="352"/>
      <c r="X105" s="361">
        <v>1</v>
      </c>
      <c r="Y105" s="361">
        <v>1</v>
      </c>
      <c r="Z105" s="362">
        <v>1</v>
      </c>
      <c r="AA105" s="8"/>
      <c r="AB105" s="3"/>
    </row>
    <row r="106" spans="1:28" ht="29.25" customHeight="1" x14ac:dyDescent="0.2">
      <c r="A106" s="21"/>
      <c r="B106" s="582" t="s">
        <v>94</v>
      </c>
      <c r="C106" s="582"/>
      <c r="D106" s="582"/>
      <c r="E106" s="582"/>
      <c r="F106" s="582"/>
      <c r="G106" s="582"/>
      <c r="H106" s="582"/>
      <c r="I106" s="582"/>
      <c r="J106" s="582"/>
      <c r="K106" s="582"/>
      <c r="L106" s="582"/>
      <c r="M106" s="582"/>
      <c r="N106" s="582"/>
      <c r="O106" s="170" t="s">
        <v>208</v>
      </c>
      <c r="P106" s="14" t="s">
        <v>185</v>
      </c>
      <c r="Q106" s="11" t="s">
        <v>36</v>
      </c>
      <c r="R106" s="10" t="s">
        <v>39</v>
      </c>
      <c r="S106" s="9" t="s">
        <v>207</v>
      </c>
      <c r="T106" s="14">
        <v>1</v>
      </c>
      <c r="U106" s="14">
        <v>4</v>
      </c>
      <c r="V106" s="355" t="s">
        <v>89</v>
      </c>
      <c r="W106" s="352"/>
      <c r="X106" s="356">
        <v>1</v>
      </c>
      <c r="Y106" s="356">
        <v>1</v>
      </c>
      <c r="Z106" s="357">
        <v>1</v>
      </c>
      <c r="AA106" s="8"/>
      <c r="AB106" s="3"/>
    </row>
    <row r="107" spans="1:28" ht="29.25" customHeight="1" x14ac:dyDescent="0.2">
      <c r="A107" s="21"/>
      <c r="B107" s="225"/>
      <c r="C107" s="226"/>
      <c r="D107" s="227"/>
      <c r="E107" s="233"/>
      <c r="F107" s="591" t="s">
        <v>191</v>
      </c>
      <c r="G107" s="592"/>
      <c r="H107" s="592"/>
      <c r="I107" s="592"/>
      <c r="J107" s="592"/>
      <c r="K107" s="592"/>
      <c r="L107" s="592"/>
      <c r="M107" s="592"/>
      <c r="N107" s="592"/>
      <c r="O107" s="170" t="s">
        <v>190</v>
      </c>
      <c r="P107" s="41" t="s">
        <v>185</v>
      </c>
      <c r="Q107" s="115" t="s">
        <v>36</v>
      </c>
      <c r="R107" s="114" t="s">
        <v>184</v>
      </c>
      <c r="S107" s="116" t="s">
        <v>34</v>
      </c>
      <c r="T107" s="41" t="s">
        <v>31</v>
      </c>
      <c r="U107" s="41" t="s">
        <v>31</v>
      </c>
      <c r="V107" s="358" t="s">
        <v>31</v>
      </c>
      <c r="W107" s="352"/>
      <c r="X107" s="359">
        <f t="shared" ref="X107:Z108" si="18">X108</f>
        <v>2</v>
      </c>
      <c r="Y107" s="359">
        <f t="shared" si="18"/>
        <v>2</v>
      </c>
      <c r="Z107" s="360">
        <f t="shared" si="18"/>
        <v>2</v>
      </c>
      <c r="AA107" s="8"/>
      <c r="AB107" s="3"/>
    </row>
    <row r="108" spans="1:28" ht="29.25" customHeight="1" x14ac:dyDescent="0.2">
      <c r="A108" s="21"/>
      <c r="B108" s="220"/>
      <c r="C108" s="221"/>
      <c r="D108" s="234"/>
      <c r="E108" s="235"/>
      <c r="F108" s="273"/>
      <c r="G108" s="588" t="s">
        <v>189</v>
      </c>
      <c r="H108" s="588"/>
      <c r="I108" s="588"/>
      <c r="J108" s="588"/>
      <c r="K108" s="588"/>
      <c r="L108" s="588"/>
      <c r="M108" s="588"/>
      <c r="N108" s="588"/>
      <c r="O108" s="170" t="s">
        <v>186</v>
      </c>
      <c r="P108" s="27" t="s">
        <v>185</v>
      </c>
      <c r="Q108" s="25" t="s">
        <v>36</v>
      </c>
      <c r="R108" s="24" t="s">
        <v>184</v>
      </c>
      <c r="S108" s="23" t="s">
        <v>183</v>
      </c>
      <c r="T108" s="27" t="s">
        <v>31</v>
      </c>
      <c r="U108" s="27" t="s">
        <v>31</v>
      </c>
      <c r="V108" s="351" t="s">
        <v>31</v>
      </c>
      <c r="W108" s="352"/>
      <c r="X108" s="353">
        <f t="shared" si="18"/>
        <v>2</v>
      </c>
      <c r="Y108" s="353">
        <f t="shared" si="18"/>
        <v>2</v>
      </c>
      <c r="Z108" s="354">
        <f t="shared" si="18"/>
        <v>2</v>
      </c>
      <c r="AA108" s="8"/>
      <c r="AB108" s="3"/>
    </row>
    <row r="109" spans="1:28" ht="15" customHeight="1" x14ac:dyDescent="0.2">
      <c r="A109" s="21"/>
      <c r="B109" s="589" t="s">
        <v>194</v>
      </c>
      <c r="C109" s="589"/>
      <c r="D109" s="589"/>
      <c r="E109" s="589"/>
      <c r="F109" s="589"/>
      <c r="G109" s="589"/>
      <c r="H109" s="589"/>
      <c r="I109" s="589"/>
      <c r="J109" s="589"/>
      <c r="K109" s="589"/>
      <c r="L109" s="593"/>
      <c r="M109" s="594"/>
      <c r="N109" s="595"/>
      <c r="O109" s="170" t="s">
        <v>186</v>
      </c>
      <c r="P109" s="14" t="s">
        <v>185</v>
      </c>
      <c r="Q109" s="11" t="s">
        <v>36</v>
      </c>
      <c r="R109" s="10" t="s">
        <v>184</v>
      </c>
      <c r="S109" s="9" t="s">
        <v>183</v>
      </c>
      <c r="T109" s="14">
        <v>2</v>
      </c>
      <c r="U109" s="14">
        <v>3</v>
      </c>
      <c r="V109" s="355" t="s">
        <v>31</v>
      </c>
      <c r="W109" s="352"/>
      <c r="X109" s="372">
        <f>X110+X111</f>
        <v>2</v>
      </c>
      <c r="Y109" s="372">
        <f>Y110+Y111</f>
        <v>2</v>
      </c>
      <c r="Z109" s="373">
        <f>Z110+Z111</f>
        <v>2</v>
      </c>
      <c r="AA109" s="8"/>
      <c r="AB109" s="3"/>
    </row>
    <row r="110" spans="1:28" ht="29.25" customHeight="1" x14ac:dyDescent="0.2">
      <c r="A110" s="21"/>
      <c r="B110" s="589" t="s">
        <v>188</v>
      </c>
      <c r="C110" s="589"/>
      <c r="D110" s="589"/>
      <c r="E110" s="589"/>
      <c r="F110" s="589"/>
      <c r="G110" s="589"/>
      <c r="H110" s="589"/>
      <c r="I110" s="589"/>
      <c r="J110" s="589"/>
      <c r="K110" s="589"/>
      <c r="L110" s="589"/>
      <c r="M110" s="589"/>
      <c r="N110" s="589"/>
      <c r="O110" s="170" t="s">
        <v>186</v>
      </c>
      <c r="P110" s="27" t="s">
        <v>185</v>
      </c>
      <c r="Q110" s="25" t="s">
        <v>36</v>
      </c>
      <c r="R110" s="24" t="s">
        <v>184</v>
      </c>
      <c r="S110" s="23" t="s">
        <v>183</v>
      </c>
      <c r="T110" s="27">
        <v>2</v>
      </c>
      <c r="U110" s="27">
        <v>3</v>
      </c>
      <c r="V110" s="351" t="s">
        <v>187</v>
      </c>
      <c r="W110" s="352"/>
      <c r="X110" s="361">
        <v>1</v>
      </c>
      <c r="Y110" s="361">
        <v>1</v>
      </c>
      <c r="Z110" s="362">
        <v>1</v>
      </c>
      <c r="AA110" s="8"/>
      <c r="AB110" s="3"/>
    </row>
    <row r="111" spans="1:28" ht="29.25" customHeight="1" x14ac:dyDescent="0.2">
      <c r="A111" s="21"/>
      <c r="B111" s="582" t="s">
        <v>94</v>
      </c>
      <c r="C111" s="582"/>
      <c r="D111" s="582"/>
      <c r="E111" s="582"/>
      <c r="F111" s="582"/>
      <c r="G111" s="582"/>
      <c r="H111" s="582"/>
      <c r="I111" s="582"/>
      <c r="J111" s="582"/>
      <c r="K111" s="582"/>
      <c r="L111" s="582"/>
      <c r="M111" s="582"/>
      <c r="N111" s="582"/>
      <c r="O111" s="170" t="s">
        <v>186</v>
      </c>
      <c r="P111" s="14" t="s">
        <v>185</v>
      </c>
      <c r="Q111" s="11" t="s">
        <v>36</v>
      </c>
      <c r="R111" s="10" t="s">
        <v>184</v>
      </c>
      <c r="S111" s="9" t="s">
        <v>183</v>
      </c>
      <c r="T111" s="14">
        <v>2</v>
      </c>
      <c r="U111" s="14">
        <v>3</v>
      </c>
      <c r="V111" s="355" t="s">
        <v>89</v>
      </c>
      <c r="W111" s="352"/>
      <c r="X111" s="356">
        <v>1</v>
      </c>
      <c r="Y111" s="356">
        <v>1</v>
      </c>
      <c r="Z111" s="357">
        <v>1</v>
      </c>
      <c r="AA111" s="8"/>
      <c r="AB111" s="3"/>
    </row>
    <row r="112" spans="1:28" ht="18.75" customHeight="1" thickBot="1" x14ac:dyDescent="0.25">
      <c r="A112" s="21"/>
      <c r="B112" s="275"/>
      <c r="C112" s="276"/>
      <c r="D112" s="590" t="s">
        <v>33</v>
      </c>
      <c r="E112" s="590"/>
      <c r="F112" s="590"/>
      <c r="G112" s="590"/>
      <c r="H112" s="590"/>
      <c r="I112" s="590"/>
      <c r="J112" s="590"/>
      <c r="K112" s="590"/>
      <c r="L112" s="590"/>
      <c r="M112" s="590"/>
      <c r="N112" s="590"/>
      <c r="O112" s="277" t="s">
        <v>248</v>
      </c>
      <c r="P112" s="278" t="s">
        <v>249</v>
      </c>
      <c r="Q112" s="279" t="s">
        <v>36</v>
      </c>
      <c r="R112" s="280" t="s">
        <v>35</v>
      </c>
      <c r="S112" s="281" t="s">
        <v>34</v>
      </c>
      <c r="T112" s="278" t="s">
        <v>31</v>
      </c>
      <c r="U112" s="278" t="s">
        <v>31</v>
      </c>
      <c r="V112" s="374" t="s">
        <v>31</v>
      </c>
      <c r="W112" s="375"/>
      <c r="X112" s="376">
        <f>Ведомст!X139</f>
        <v>0</v>
      </c>
      <c r="Y112" s="376">
        <f>Ведомст!Y139</f>
        <v>160076.02836091301</v>
      </c>
      <c r="Z112" s="377">
        <f>Ведомст!Z139</f>
        <v>332966.18353959318</v>
      </c>
      <c r="AA112" s="8"/>
      <c r="AB112" s="3"/>
    </row>
    <row r="113" spans="1:28" ht="0.75" customHeight="1" thickBot="1" x14ac:dyDescent="0.3">
      <c r="A113" s="7"/>
      <c r="B113" s="237"/>
      <c r="C113" s="237"/>
      <c r="D113" s="237"/>
      <c r="E113" s="237"/>
      <c r="F113" s="237"/>
      <c r="G113" s="237"/>
      <c r="H113" s="237"/>
      <c r="I113" s="237"/>
      <c r="J113" s="237"/>
      <c r="K113" s="238"/>
      <c r="L113" s="237"/>
      <c r="M113" s="239"/>
      <c r="N113" s="240"/>
      <c r="O113" s="241" t="s">
        <v>237</v>
      </c>
      <c r="P113" s="242" t="s">
        <v>31</v>
      </c>
      <c r="Q113" s="242" t="s">
        <v>31</v>
      </c>
      <c r="R113" s="242" t="s">
        <v>31</v>
      </c>
      <c r="S113" s="242" t="s">
        <v>31</v>
      </c>
      <c r="T113" s="243">
        <v>0</v>
      </c>
      <c r="U113" s="244">
        <v>0</v>
      </c>
      <c r="V113" s="378" t="s">
        <v>242</v>
      </c>
      <c r="W113" s="379"/>
      <c r="X113" s="359"/>
      <c r="Y113" s="380"/>
      <c r="Z113" s="381"/>
      <c r="AA113" s="182"/>
      <c r="AB113" s="3"/>
    </row>
    <row r="114" spans="1:28" ht="21.75" customHeight="1" thickBot="1" x14ac:dyDescent="0.3">
      <c r="A114" s="4"/>
      <c r="B114" s="157"/>
      <c r="C114" s="157"/>
      <c r="D114" s="157"/>
      <c r="E114" s="157"/>
      <c r="F114" s="157"/>
      <c r="G114" s="157"/>
      <c r="H114" s="157"/>
      <c r="I114" s="157"/>
      <c r="J114" s="157"/>
      <c r="K114" s="157"/>
      <c r="L114" s="158"/>
      <c r="M114" s="269" t="s">
        <v>30</v>
      </c>
      <c r="N114" s="270"/>
      <c r="O114" s="270"/>
      <c r="P114" s="270"/>
      <c r="Q114" s="270"/>
      <c r="R114" s="270"/>
      <c r="S114" s="270"/>
      <c r="T114" s="270"/>
      <c r="U114" s="270"/>
      <c r="V114" s="382"/>
      <c r="W114" s="383"/>
      <c r="X114" s="383">
        <f>X17+X32+X43+X101</f>
        <v>24</v>
      </c>
      <c r="Y114" s="383">
        <f>Y17+Y32+Y43+Y101</f>
        <v>24</v>
      </c>
      <c r="Z114" s="384">
        <f>Z17+Z32+Z43+Z101</f>
        <v>24</v>
      </c>
      <c r="AA114" s="3"/>
      <c r="AB114" s="2"/>
    </row>
    <row r="115" spans="1:28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3"/>
      <c r="Q115" s="3"/>
      <c r="R115" s="3"/>
      <c r="S115" s="3"/>
      <c r="T115" s="3"/>
      <c r="U115" s="3"/>
      <c r="V115" s="255"/>
      <c r="W115" s="255"/>
      <c r="X115" s="253"/>
      <c r="Y115" s="268"/>
      <c r="Z115" s="255"/>
      <c r="AA115" s="3"/>
      <c r="AB115" s="2"/>
    </row>
  </sheetData>
  <mergeCells count="98">
    <mergeCell ref="B20:N20"/>
    <mergeCell ref="B19:N19"/>
    <mergeCell ref="P15:S15"/>
    <mergeCell ref="P16:S16"/>
    <mergeCell ref="D17:N17"/>
    <mergeCell ref="G18:N18"/>
    <mergeCell ref="G21:N21"/>
    <mergeCell ref="B22:N22"/>
    <mergeCell ref="B28:N28"/>
    <mergeCell ref="B25:N25"/>
    <mergeCell ref="B23:N23"/>
    <mergeCell ref="G24:N24"/>
    <mergeCell ref="D32:N32"/>
    <mergeCell ref="G27:N27"/>
    <mergeCell ref="B31:N31"/>
    <mergeCell ref="B26:N26"/>
    <mergeCell ref="B37:N37"/>
    <mergeCell ref="E33:N33"/>
    <mergeCell ref="G35:N35"/>
    <mergeCell ref="B36:N36"/>
    <mergeCell ref="B30:N30"/>
    <mergeCell ref="B29:N29"/>
    <mergeCell ref="F34:N34"/>
    <mergeCell ref="B52:N52"/>
    <mergeCell ref="B56:N56"/>
    <mergeCell ref="B41:N41"/>
    <mergeCell ref="B51:N51"/>
    <mergeCell ref="E53:N53"/>
    <mergeCell ref="F54:N54"/>
    <mergeCell ref="E44:N44"/>
    <mergeCell ref="B42:N42"/>
    <mergeCell ref="E38:N38"/>
    <mergeCell ref="G40:N40"/>
    <mergeCell ref="D43:N43"/>
    <mergeCell ref="G50:N50"/>
    <mergeCell ref="B48:N48"/>
    <mergeCell ref="F49:N49"/>
    <mergeCell ref="B47:N47"/>
    <mergeCell ref="F45:N45"/>
    <mergeCell ref="G46:N46"/>
    <mergeCell ref="F39:N39"/>
    <mergeCell ref="F58:N58"/>
    <mergeCell ref="G55:N55"/>
    <mergeCell ref="B57:N57"/>
    <mergeCell ref="E67:N67"/>
    <mergeCell ref="F63:N63"/>
    <mergeCell ref="B65:N65"/>
    <mergeCell ref="B60:N60"/>
    <mergeCell ref="B61:N61"/>
    <mergeCell ref="G64:N64"/>
    <mergeCell ref="E62:N62"/>
    <mergeCell ref="B66:N66"/>
    <mergeCell ref="G59:N59"/>
    <mergeCell ref="B80:N80"/>
    <mergeCell ref="F73:N73"/>
    <mergeCell ref="F68:N68"/>
    <mergeCell ref="G69:N69"/>
    <mergeCell ref="B70:N70"/>
    <mergeCell ref="G78:N78"/>
    <mergeCell ref="B89:N89"/>
    <mergeCell ref="B71:N71"/>
    <mergeCell ref="E72:N72"/>
    <mergeCell ref="E86:N86"/>
    <mergeCell ref="B75:N75"/>
    <mergeCell ref="B76:N76"/>
    <mergeCell ref="F77:N77"/>
    <mergeCell ref="B85:N85"/>
    <mergeCell ref="G74:N74"/>
    <mergeCell ref="B79:N79"/>
    <mergeCell ref="E81:N81"/>
    <mergeCell ref="G88:N88"/>
    <mergeCell ref="F87:N87"/>
    <mergeCell ref="B84:N84"/>
    <mergeCell ref="F82:N82"/>
    <mergeCell ref="G83:N83"/>
    <mergeCell ref="D112:N112"/>
    <mergeCell ref="B105:N105"/>
    <mergeCell ref="B106:N106"/>
    <mergeCell ref="F107:N107"/>
    <mergeCell ref="G108:N108"/>
    <mergeCell ref="B109:N109"/>
    <mergeCell ref="B110:N110"/>
    <mergeCell ref="B111:N111"/>
    <mergeCell ref="B104:N104"/>
    <mergeCell ref="G93:N93"/>
    <mergeCell ref="B94:N94"/>
    <mergeCell ref="B95:N95"/>
    <mergeCell ref="F102:N102"/>
    <mergeCell ref="F97:N97"/>
    <mergeCell ref="G98:N98"/>
    <mergeCell ref="B99:N99"/>
    <mergeCell ref="G103:N103"/>
    <mergeCell ref="B90:N90"/>
    <mergeCell ref="E91:N91"/>
    <mergeCell ref="B100:N100"/>
    <mergeCell ref="D101:N101"/>
    <mergeCell ref="E96:N96"/>
    <mergeCell ref="F92:N92"/>
  </mergeCells>
  <phoneticPr fontId="0" type="noConversion"/>
  <pageMargins left="1.1811023622047201" right="0.39370078740157499" top="0.78740157480314998" bottom="0.59055118110236204" header="0.31496063461453899" footer="0.31496063461453899"/>
  <pageSetup paperSize="9" fitToHeight="0" orientation="landscape" r:id="rId1"/>
  <headerFooter alignWithMargins="0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SheetLayoutView="100" workbookViewId="0">
      <selection activeCell="B4" sqref="B4:D4"/>
    </sheetView>
  </sheetViews>
  <sheetFormatPr defaultColWidth="9.140625" defaultRowHeight="12.75" x14ac:dyDescent="0.2"/>
  <cols>
    <col min="1" max="1" width="54" style="422" customWidth="1"/>
    <col min="2" max="4" width="10.5703125" style="422" customWidth="1"/>
    <col min="5" max="16384" width="9.140625" style="422"/>
  </cols>
  <sheetData>
    <row r="1" spans="1:7" x14ac:dyDescent="0.2">
      <c r="B1" s="603" t="s">
        <v>524</v>
      </c>
      <c r="C1" s="603"/>
      <c r="D1" s="603"/>
    </row>
    <row r="2" spans="1:7" x14ac:dyDescent="0.2">
      <c r="B2" s="603" t="s">
        <v>232</v>
      </c>
      <c r="C2" s="603"/>
      <c r="D2" s="603"/>
    </row>
    <row r="3" spans="1:7" ht="12.75" customHeight="1" x14ac:dyDescent="0.2">
      <c r="B3" s="604" t="s">
        <v>522</v>
      </c>
      <c r="C3" s="604"/>
      <c r="D3" s="604"/>
    </row>
    <row r="4" spans="1:7" x14ac:dyDescent="0.2">
      <c r="B4" s="603" t="s">
        <v>550</v>
      </c>
      <c r="C4" s="603"/>
      <c r="D4" s="603"/>
    </row>
    <row r="5" spans="1:7" ht="13.15" x14ac:dyDescent="0.25">
      <c r="B5" s="423"/>
      <c r="C5" s="423"/>
      <c r="D5" s="423"/>
    </row>
    <row r="6" spans="1:7" ht="57" customHeight="1" x14ac:dyDescent="0.25">
      <c r="A6" s="605" t="s">
        <v>534</v>
      </c>
      <c r="B6" s="605"/>
      <c r="C6" s="605"/>
      <c r="D6" s="605"/>
      <c r="G6" s="422" t="s">
        <v>310</v>
      </c>
    </row>
    <row r="7" spans="1:7" ht="15.6" x14ac:dyDescent="0.3">
      <c r="A7" s="424"/>
    </row>
    <row r="8" spans="1:7" ht="81" customHeight="1" x14ac:dyDescent="0.2">
      <c r="A8" s="606" t="s">
        <v>535</v>
      </c>
      <c r="B8" s="606"/>
      <c r="C8" s="606"/>
      <c r="D8" s="606"/>
    </row>
    <row r="9" spans="1:7" ht="23.25" customHeight="1" x14ac:dyDescent="0.25">
      <c r="A9" s="425"/>
      <c r="B9" s="425"/>
      <c r="C9" s="601" t="s">
        <v>228</v>
      </c>
      <c r="D9" s="601"/>
    </row>
    <row r="10" spans="1:7" ht="15.75" x14ac:dyDescent="0.2">
      <c r="A10" s="602" t="s">
        <v>311</v>
      </c>
      <c r="B10" s="602" t="s">
        <v>312</v>
      </c>
      <c r="C10" s="602"/>
      <c r="D10" s="602"/>
    </row>
    <row r="11" spans="1:7" ht="15.75" x14ac:dyDescent="0.2">
      <c r="A11" s="602"/>
      <c r="B11" s="426" t="s">
        <v>494</v>
      </c>
      <c r="C11" s="426" t="s">
        <v>528</v>
      </c>
      <c r="D11" s="426" t="s">
        <v>533</v>
      </c>
    </row>
    <row r="12" spans="1:7" ht="31.5" x14ac:dyDescent="0.25">
      <c r="A12" s="427" t="s">
        <v>313</v>
      </c>
      <c r="B12" s="428"/>
      <c r="C12" s="428"/>
      <c r="D12" s="428"/>
    </row>
    <row r="13" spans="1:7" ht="31.5" x14ac:dyDescent="0.25">
      <c r="A13" s="429" t="s">
        <v>314</v>
      </c>
      <c r="B13" s="430">
        <v>0</v>
      </c>
      <c r="C13" s="430">
        <v>0</v>
      </c>
      <c r="D13" s="430">
        <v>0</v>
      </c>
    </row>
    <row r="14" spans="1:7" ht="31.5" x14ac:dyDescent="0.25">
      <c r="A14" s="427" t="s">
        <v>315</v>
      </c>
      <c r="B14" s="428">
        <v>0</v>
      </c>
      <c r="C14" s="428">
        <v>0</v>
      </c>
      <c r="D14" s="428">
        <v>0</v>
      </c>
    </row>
    <row r="15" spans="1:7" ht="31.5" x14ac:dyDescent="0.25">
      <c r="A15" s="427" t="s">
        <v>316</v>
      </c>
      <c r="B15" s="428">
        <v>0</v>
      </c>
      <c r="C15" s="428">
        <v>0</v>
      </c>
      <c r="D15" s="428">
        <v>0</v>
      </c>
    </row>
    <row r="16" spans="1:7" ht="31.5" x14ac:dyDescent="0.25">
      <c r="A16" s="429" t="s">
        <v>317</v>
      </c>
      <c r="B16" s="430">
        <v>0</v>
      </c>
      <c r="C16" s="430">
        <v>0</v>
      </c>
      <c r="D16" s="430">
        <v>0</v>
      </c>
    </row>
  </sheetData>
  <mergeCells count="9">
    <mergeCell ref="C9:D9"/>
    <mergeCell ref="A10:A11"/>
    <mergeCell ref="B10:D10"/>
    <mergeCell ref="B1:D1"/>
    <mergeCell ref="B2:D2"/>
    <mergeCell ref="B3:D3"/>
    <mergeCell ref="B4:D4"/>
    <mergeCell ref="A6:D6"/>
    <mergeCell ref="A8:D8"/>
  </mergeCells>
  <phoneticPr fontId="0" type="noConversion"/>
  <pageMargins left="0.61" right="0.17" top="0.2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C1" zoomScaleSheetLayoutView="100" workbookViewId="0">
      <selection activeCell="J20" sqref="J20"/>
    </sheetView>
  </sheetViews>
  <sheetFormatPr defaultColWidth="9.140625" defaultRowHeight="12.75" x14ac:dyDescent="0.2"/>
  <cols>
    <col min="1" max="1" width="5.140625" style="422" customWidth="1"/>
    <col min="2" max="2" width="11.28515625" style="422" customWidth="1"/>
    <col min="3" max="4" width="9.140625" style="422"/>
    <col min="5" max="7" width="13.140625" style="422" customWidth="1"/>
    <col min="8" max="10" width="12.28515625" style="422" customWidth="1"/>
    <col min="11" max="11" width="31.42578125" style="422" customWidth="1"/>
    <col min="12" max="16384" width="9.140625" style="422"/>
  </cols>
  <sheetData>
    <row r="1" spans="1:12" x14ac:dyDescent="0.2">
      <c r="K1" s="431" t="s">
        <v>525</v>
      </c>
      <c r="L1" s="431"/>
    </row>
    <row r="2" spans="1:12" x14ac:dyDescent="0.2">
      <c r="K2" s="431" t="s">
        <v>232</v>
      </c>
      <c r="L2" s="431"/>
    </row>
    <row r="3" spans="1:12" x14ac:dyDescent="0.2">
      <c r="K3" s="432" t="s">
        <v>523</v>
      </c>
      <c r="L3" s="432"/>
    </row>
    <row r="4" spans="1:12" x14ac:dyDescent="0.2">
      <c r="K4" s="431" t="s">
        <v>550</v>
      </c>
      <c r="L4" s="431"/>
    </row>
    <row r="5" spans="1:12" s="425" customFormat="1" ht="15.75" x14ac:dyDescent="0.25">
      <c r="A5" s="607" t="s">
        <v>318</v>
      </c>
      <c r="B5" s="607"/>
      <c r="C5" s="607"/>
      <c r="D5" s="607"/>
      <c r="E5" s="607"/>
      <c r="F5" s="607"/>
      <c r="G5" s="607"/>
      <c r="H5" s="607"/>
      <c r="I5" s="607"/>
      <c r="J5" s="607"/>
      <c r="K5" s="607"/>
    </row>
    <row r="6" spans="1:12" s="425" customFormat="1" ht="42.75" customHeight="1" x14ac:dyDescent="0.2">
      <c r="A6" s="608" t="s">
        <v>536</v>
      </c>
      <c r="B6" s="608"/>
      <c r="C6" s="608"/>
      <c r="D6" s="608"/>
      <c r="E6" s="608"/>
      <c r="F6" s="608"/>
      <c r="G6" s="608"/>
      <c r="H6" s="608"/>
      <c r="I6" s="608"/>
      <c r="J6" s="608"/>
      <c r="K6" s="608"/>
    </row>
    <row r="7" spans="1:12" ht="18.75" customHeight="1" x14ac:dyDescent="0.25">
      <c r="A7" s="609"/>
      <c r="B7" s="609"/>
      <c r="C7" s="609"/>
      <c r="D7" s="609"/>
      <c r="E7" s="609"/>
      <c r="F7" s="609"/>
      <c r="G7" s="609"/>
      <c r="H7" s="609"/>
      <c r="I7" s="609"/>
      <c r="J7" s="609"/>
      <c r="K7" s="609"/>
    </row>
    <row r="8" spans="1:12" ht="12.75" customHeight="1" x14ac:dyDescent="0.25">
      <c r="A8" s="607" t="s">
        <v>537</v>
      </c>
      <c r="B8" s="607"/>
      <c r="C8" s="607"/>
      <c r="D8" s="607"/>
      <c r="E8" s="607"/>
      <c r="F8" s="607"/>
      <c r="G8" s="607"/>
      <c r="H8" s="607"/>
      <c r="I8" s="607"/>
      <c r="J8" s="607"/>
      <c r="K8" s="607"/>
    </row>
    <row r="9" spans="1:12" ht="6.75" customHeight="1" x14ac:dyDescent="0.3">
      <c r="E9" s="433"/>
    </row>
    <row r="10" spans="1:12" ht="15.75" x14ac:dyDescent="0.2">
      <c r="A10" s="610" t="s">
        <v>319</v>
      </c>
      <c r="B10" s="610" t="s">
        <v>320</v>
      </c>
      <c r="C10" s="610" t="s">
        <v>321</v>
      </c>
      <c r="D10" s="610" t="s">
        <v>322</v>
      </c>
      <c r="E10" s="610" t="s">
        <v>323</v>
      </c>
      <c r="F10" s="610"/>
      <c r="G10" s="610"/>
      <c r="H10" s="610" t="s">
        <v>324</v>
      </c>
      <c r="I10" s="610"/>
      <c r="J10" s="610"/>
      <c r="K10" s="610" t="s">
        <v>325</v>
      </c>
    </row>
    <row r="11" spans="1:12" ht="15.75" x14ac:dyDescent="0.2">
      <c r="A11" s="610"/>
      <c r="B11" s="610"/>
      <c r="C11" s="610"/>
      <c r="D11" s="610"/>
      <c r="E11" s="610" t="s">
        <v>326</v>
      </c>
      <c r="F11" s="610"/>
      <c r="G11" s="610"/>
      <c r="H11" s="610" t="s">
        <v>326</v>
      </c>
      <c r="I11" s="610"/>
      <c r="J11" s="610"/>
      <c r="K11" s="610"/>
    </row>
    <row r="12" spans="1:12" ht="15.75" x14ac:dyDescent="0.2">
      <c r="A12" s="610"/>
      <c r="B12" s="610"/>
      <c r="C12" s="610"/>
      <c r="D12" s="610"/>
      <c r="E12" s="434">
        <v>2021</v>
      </c>
      <c r="F12" s="434">
        <v>2022</v>
      </c>
      <c r="G12" s="434">
        <v>2023</v>
      </c>
      <c r="H12" s="434" t="s">
        <v>327</v>
      </c>
      <c r="I12" s="434" t="s">
        <v>327</v>
      </c>
      <c r="J12" s="434" t="s">
        <v>327</v>
      </c>
      <c r="K12" s="610"/>
    </row>
    <row r="13" spans="1:12" ht="15.75" x14ac:dyDescent="0.2">
      <c r="A13" s="610"/>
      <c r="B13" s="610"/>
      <c r="C13" s="610"/>
      <c r="D13" s="610"/>
      <c r="E13" s="434" t="s">
        <v>328</v>
      </c>
      <c r="F13" s="434" t="s">
        <v>329</v>
      </c>
      <c r="G13" s="434" t="s">
        <v>328</v>
      </c>
      <c r="H13" s="435">
        <v>44197</v>
      </c>
      <c r="I13" s="435">
        <v>44562</v>
      </c>
      <c r="J13" s="435">
        <v>44927</v>
      </c>
      <c r="K13" s="610"/>
    </row>
    <row r="14" spans="1:12" ht="94.5" x14ac:dyDescent="0.2">
      <c r="A14" s="434"/>
      <c r="B14" s="427" t="s">
        <v>330</v>
      </c>
      <c r="C14" s="436" t="s">
        <v>330</v>
      </c>
      <c r="D14" s="434" t="s">
        <v>330</v>
      </c>
      <c r="E14" s="434">
        <v>0</v>
      </c>
      <c r="F14" s="434">
        <v>0</v>
      </c>
      <c r="G14" s="434">
        <v>0</v>
      </c>
      <c r="H14" s="434">
        <v>0</v>
      </c>
      <c r="I14" s="434">
        <v>0</v>
      </c>
      <c r="J14" s="434">
        <v>0</v>
      </c>
      <c r="K14" s="427" t="s">
        <v>331</v>
      </c>
    </row>
    <row r="15" spans="1:12" ht="15.75" x14ac:dyDescent="0.2">
      <c r="A15" s="610" t="s">
        <v>332</v>
      </c>
      <c r="B15" s="610"/>
      <c r="C15" s="610"/>
      <c r="D15" s="610"/>
      <c r="E15" s="434">
        <v>0</v>
      </c>
      <c r="F15" s="434">
        <v>0</v>
      </c>
      <c r="G15" s="434">
        <v>0</v>
      </c>
      <c r="H15" s="434">
        <v>0</v>
      </c>
      <c r="I15" s="434">
        <v>0</v>
      </c>
      <c r="J15" s="434">
        <v>0</v>
      </c>
      <c r="K15" s="427"/>
    </row>
  </sheetData>
  <mergeCells count="14">
    <mergeCell ref="A5:K5"/>
    <mergeCell ref="A6:K6"/>
    <mergeCell ref="A7:K7"/>
    <mergeCell ref="A8:K8"/>
    <mergeCell ref="A15:D15"/>
    <mergeCell ref="A10:A13"/>
    <mergeCell ref="B10:B13"/>
    <mergeCell ref="C10:C13"/>
    <mergeCell ref="D10:D13"/>
    <mergeCell ref="K10:K13"/>
    <mergeCell ref="E11:G11"/>
    <mergeCell ref="H11:J11"/>
    <mergeCell ref="H10:J10"/>
    <mergeCell ref="E10:G10"/>
  </mergeCells>
  <phoneticPr fontId="0" type="noConversion"/>
  <pageMargins left="0.16" right="0.17" top="0.25" bottom="0.28999999999999998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доходы</vt:lpstr>
      <vt:lpstr>источники</vt:lpstr>
      <vt:lpstr>Ведомст</vt:lpstr>
      <vt:lpstr>Функц</vt:lpstr>
      <vt:lpstr>РзПр</vt:lpstr>
      <vt:lpstr>КЦСР</vt:lpstr>
      <vt:lpstr>прогр замств</vt:lpstr>
      <vt:lpstr>муниц гарант</vt:lpstr>
      <vt:lpstr>доходы!Заголовки_для_печати</vt:lpstr>
      <vt:lpstr>источники!Заголовки_для_печати</vt:lpstr>
      <vt:lpstr>Функц!Заголовки_для_печати</vt:lpstr>
      <vt:lpstr>доходы!Область_печати</vt:lpstr>
      <vt:lpstr>'муниц гарант'!Область_печати</vt:lpstr>
      <vt:lpstr>'прогр замств'!Область_печати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User01</cp:lastModifiedBy>
  <cp:lastPrinted>2021-03-18T05:04:24Z</cp:lastPrinted>
  <dcterms:created xsi:type="dcterms:W3CDTF">2016-11-24T08:46:03Z</dcterms:created>
  <dcterms:modified xsi:type="dcterms:W3CDTF">2021-03-18T05:04:28Z</dcterms:modified>
</cp:coreProperties>
</file>