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80" yWindow="780" windowWidth="23256" windowHeight="13176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  <c r="J45" i="1" l="1"/>
  <c r="I45" i="1"/>
  <c r="G45" i="1"/>
  <c r="F45" i="1"/>
  <c r="E45" i="1"/>
  <c r="D45" i="1"/>
  <c r="C45" i="1"/>
  <c r="H39" i="1"/>
  <c r="H37" i="1"/>
  <c r="H34" i="1"/>
  <c r="H32" i="1"/>
  <c r="H31" i="1"/>
  <c r="H30" i="1"/>
  <c r="H45" i="1" l="1"/>
  <c r="H13" i="1"/>
  <c r="F9" i="1"/>
  <c r="H14" i="1"/>
  <c r="H12" i="1"/>
  <c r="H11" i="1"/>
  <c r="H10" i="1" l="1"/>
  <c r="H22" i="1"/>
  <c r="D9" i="1"/>
  <c r="D23" i="1" s="1"/>
  <c r="H21" i="1"/>
  <c r="G9" i="1"/>
  <c r="F23" i="1"/>
  <c r="I9" i="1"/>
  <c r="I23" i="1" s="1"/>
  <c r="J9" i="1"/>
  <c r="J23" i="1" s="1"/>
  <c r="E9" i="1"/>
  <c r="E23" i="1" s="1"/>
  <c r="C23" i="1"/>
  <c r="H9" i="1" l="1"/>
  <c r="H23" i="1" s="1"/>
  <c r="G23" i="1"/>
</calcChain>
</file>

<file path=xl/sharedStrings.xml><?xml version="1.0" encoding="utf-8"?>
<sst xmlns="http://schemas.openxmlformats.org/spreadsheetml/2006/main" count="60" uniqueCount="52">
  <si>
    <t>тыс. руб.</t>
  </si>
  <si>
    <t>Наименование  кода дохода бюджета</t>
  </si>
  <si>
    <t>НАЛОГИ НА ПРИБЫЛЬ, ДОХОДЫ</t>
  </si>
  <si>
    <t>НАЛОГИ НА СОВОКУПНЫЙ ДОХОД</t>
  </si>
  <si>
    <t>ГОСУДАРСТВЕННАЯ ПОШЛИНА</t>
  </si>
  <si>
    <t>ДОХОДЫ ОТ ИСПОЛЬЗОВАНИЯ ИМУЩЕСТВА, НАХОДЯЩЕГОСЯ В ГОСУДАРСТВЕННОЙ И МУНИЦИ-ПАЛЬНОЙ СОБСТВЕННОСТИ</t>
  </si>
  <si>
    <t>ДОХОДЫ ОТ ОКАЗАНИЯ ПЛАТНЫХ УСЛУГ И КОМПЕНСАЦИИ ЗАТРАТ ГОСУДАРСТВА</t>
  </si>
  <si>
    <t>ШТРАФЫ, САНКЦИИ, ВОЗМЕЩЕНИЕ УЩЕРБА</t>
  </si>
  <si>
    <t>ПРОЧИЕ НЕНАЛОГОВЫЕ ДОХОДЫ</t>
  </si>
  <si>
    <t>БЕЗВОЗМЕЗДНЫЕ ПОСТУПЛЕНИЯ</t>
  </si>
  <si>
    <t>Всего доходов</t>
  </si>
  <si>
    <t>НАЛОГОВЫЕ  И  НЕНАЛОГОВЫЕ ДОХОДЫ</t>
  </si>
  <si>
    <t>ПЛАТЕЖИ ПРИ ПОЛЬЗОВАНИИ ПРИРОДНЫМИ РЕСУРСАМИ</t>
  </si>
  <si>
    <t>ДОХОДЫ ОТ ПРОДАЖИ МАТЕРИАЛЬНЫХ И НЕМАТЕРИАЛЬНЫХ АКТИВОВ</t>
  </si>
  <si>
    <t>в том числе дотации</t>
  </si>
  <si>
    <t>НАЛОГИ НА ТОВАРЫ (РАБОТЫ, УСЛУГИ), РЕАЛИЗУЕМЫЕ НА ТЕРРИТОРИИ РОССИЙСКОЙ ФЕДЕРАЦИИ</t>
  </si>
  <si>
    <t>НАЛОГИ НА ИМУЩЕСТВО</t>
  </si>
  <si>
    <t>Проект                           на 2024 год</t>
  </si>
  <si>
    <t>Проект                              на 2023 год</t>
  </si>
  <si>
    <t>Проект                           на 2025 год</t>
  </si>
  <si>
    <t>%                2023 г к оценке 2022г</t>
  </si>
  <si>
    <t>Приложение 3</t>
  </si>
  <si>
    <t>Наименование  расходов</t>
  </si>
  <si>
    <t>%                2023 г                 к оценке 2022г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</si>
  <si>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</si>
  <si>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</si>
  <si>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</si>
  <si>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</si>
  <si>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</si>
  <si>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</si>
  <si>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</si>
  <si>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</si>
  <si>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</si>
  <si>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</si>
  <si>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</si>
  <si>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</si>
  <si>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</si>
  <si>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субъектов РФ и муниципальных образований</t>
  </si>
  <si>
    <t>условно утвержденные расходы</t>
  </si>
  <si>
    <t>ИТОГО РАСХОДОВ</t>
  </si>
  <si>
    <t>Дефицит ( - ), профицит ( + )</t>
  </si>
  <si>
    <t>2022 год               отчет</t>
  </si>
  <si>
    <r>
      <t xml:space="preserve">2023 год                </t>
    </r>
    <r>
      <rPr>
        <sz val="10"/>
        <color indexed="8"/>
        <rFont val="Calibri"/>
        <family val="2"/>
        <charset val="204"/>
      </rPr>
      <t xml:space="preserve">первоначальный план </t>
    </r>
    <r>
      <rPr>
        <sz val="11"/>
        <color theme="1"/>
        <rFont val="Calibri"/>
        <family val="2"/>
        <scheme val="minor"/>
      </rPr>
      <t xml:space="preserve"> </t>
    </r>
  </si>
  <si>
    <t>оценка исполнения за      2023 год</t>
  </si>
  <si>
    <t>к Постановлению</t>
  </si>
  <si>
    <t>от 13.11.2023 № 99-п</t>
  </si>
  <si>
    <t xml:space="preserve">2023 год                план по состоянию на                 01.10.2023год  </t>
  </si>
  <si>
    <t>ОЦЕНКА ОЖИДАЕМОГО ИСПОЛНЕНИЯ БЮДЖЕТА ПО РАСХОДАМ И ПРОГНОЗ  ОБЩЕГО  ОБЪЕМА  РАСХОДОВ и ДЕФИЦИТА (ПРОФИЦИТА)   БЮДЖЕТА  МУНИЦИПАЛЬНОГО ОБРАЗОВАНИЯ ПУГАЧЕВСКИЙ СЕЛЬСОВЕТ ОРЕНБУРГСКОГО РАЙОНА ОРЕНБУРГСКОЙ ОБЛАСТИ В 2023 Г</t>
  </si>
  <si>
    <t>ОЦЕНКА ОЖИДАЕМОГО ИСПОЛНЕНИЯ БЮДЖЕТА ПО ДОХОДАМ И ПРОГНОЗ  ОБЩЕГО  ОБЪЕМА  ДОХОДОВ  БЮДЖЕТА МУНИЦИПАЛЬНОГО ОБРАЗОВАНИЯ ПУГАЧЕВСКИЙ СЕЛЬСОВЕТ ОРЕНБУРГСКОГО РАЙОНА ОРЕНБУРГСКОЙ ОБЛАСТИ В 2023 Г</t>
  </si>
  <si>
    <t xml:space="preserve">2023год                     план по состоянию на                 01.10.2023 год  </t>
  </si>
  <si>
    <t>оценка на 2023год</t>
  </si>
  <si>
    <t>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</si>
</sst>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14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Arial Cyr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</font>
    <font>
      <sz val="10"/>
      <color indexed="8"/>
      <name val="Calibri"/>
      <family val="2"/>
      <charset val="204"/>
    </font>
    <font>
      <i/>
      <sz val="10"/>
      <name val="Arial Cyr"/>
      <charset val="204"/>
    </font>
    <font>
      <i/>
      <sz val="12"/>
      <color indexed="8"/>
      <name val="Calibri"/>
      <family val="2"/>
      <charset val="204"/>
    </font>
    <font>
      <i/>
      <sz val="11"/>
      <color indexed="8"/>
      <name val="Calibri"/>
      <family val="2"/>
    </font>
    <font>
      <sz val="10"/>
      <name val="Times New Roman"/>
      <family val="1"/>
      <charset val="204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65" fontId="3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165" fontId="6" fillId="0" borderId="1" xfId="1" applyNumberFormat="1" applyFont="1" applyBorder="1" applyAlignment="1">
      <alignment vertical="center" wrapText="1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65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left" vertical="center"/>
    </xf>
    <xf numFmtId="165" fontId="6" fillId="0" borderId="1" xfId="1" applyNumberFormat="1" applyFont="1" applyBorder="1" applyAlignment="1">
      <alignment vertical="center"/>
    </xf>
    <xf numFmtId="165" fontId="4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Border="1" applyAlignment="1">
      <alignment horizontal="left" vertical="center"/>
    </xf>
    <xf numFmtId="165" fontId="10" fillId="0" borderId="1" xfId="1" applyNumberFormat="1" applyFont="1" applyBorder="1" applyAlignment="1">
      <alignment vertical="center"/>
    </xf>
    <xf numFmtId="165" fontId="10" fillId="0" borderId="1" xfId="1" applyNumberFormat="1" applyFont="1" applyBorder="1" applyAlignment="1">
      <alignment vertical="center" wrapText="1"/>
    </xf>
    <xf numFmtId="0" fontId="11" fillId="0" borderId="0" xfId="0" applyFont="1"/>
    <xf numFmtId="0" fontId="12" fillId="2" borderId="2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 applyProtection="1">
      <alignment vertical="center" wrapText="1"/>
      <protection locked="0"/>
    </xf>
    <xf numFmtId="165" fontId="3" fillId="0" borderId="1" xfId="1" applyNumberFormat="1" applyFont="1" applyBorder="1" applyAlignment="1">
      <alignment horizontal="center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165" fontId="4" fillId="3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/>
    <xf numFmtId="165" fontId="4" fillId="0" borderId="1" xfId="1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tabSelected="1" topLeftCell="A2" workbookViewId="0">
      <pane xSplit="2" ySplit="7" topLeftCell="C36" activePane="bottomRight" state="frozen"/>
      <selection activeCell="A2" sqref="A2"/>
      <selection pane="topRight" activeCell="B2" sqref="B2"/>
      <selection pane="bottomLeft" activeCell="A7" sqref="A7"/>
      <selection pane="bottomRight" activeCell="L46" sqref="L46"/>
    </sheetView>
  </sheetViews>
  <sheetFormatPr defaultRowHeight="14.4" x14ac:dyDescent="0.3"/>
  <cols>
    <col min="1" max="1" width="2.88671875" customWidth="1"/>
    <col min="2" max="2" width="37.109375" customWidth="1"/>
    <col min="3" max="3" width="13.109375" customWidth="1"/>
    <col min="4" max="4" width="13.6640625" customWidth="1"/>
    <col min="5" max="5" width="13.5546875" customWidth="1"/>
    <col min="6" max="6" width="12.88671875" customWidth="1"/>
    <col min="7" max="7" width="13.33203125" hidden="1" customWidth="1"/>
    <col min="8" max="8" width="9.6640625" hidden="1" customWidth="1"/>
    <col min="9" max="9" width="13.33203125" hidden="1" customWidth="1"/>
    <col min="10" max="10" width="13" hidden="1" customWidth="1"/>
  </cols>
  <sheetData>
    <row r="2" spans="2:10" x14ac:dyDescent="0.3">
      <c r="B2" s="38" t="s">
        <v>21</v>
      </c>
      <c r="C2" s="38"/>
      <c r="D2" s="38"/>
      <c r="E2" s="39" t="s">
        <v>21</v>
      </c>
      <c r="F2" s="39"/>
      <c r="G2" s="38"/>
      <c r="H2" s="38"/>
      <c r="I2" s="38"/>
      <c r="J2" s="1"/>
    </row>
    <row r="3" spans="2:10" x14ac:dyDescent="0.3">
      <c r="B3" s="40"/>
      <c r="C3" s="40"/>
      <c r="D3" s="40"/>
      <c r="E3" s="39" t="s">
        <v>44</v>
      </c>
      <c r="F3" s="39"/>
      <c r="G3" s="40"/>
      <c r="H3" s="40"/>
      <c r="I3" s="40"/>
      <c r="J3" s="1"/>
    </row>
    <row r="4" spans="2:10" x14ac:dyDescent="0.3">
      <c r="B4" s="40"/>
      <c r="C4" s="40"/>
      <c r="D4" s="40"/>
      <c r="E4" s="39" t="s">
        <v>45</v>
      </c>
      <c r="F4" s="39"/>
      <c r="G4" s="40"/>
      <c r="H4" s="40"/>
      <c r="I4" s="40"/>
      <c r="J4" s="1"/>
    </row>
    <row r="5" spans="2:10" ht="14.4" customHeight="1" x14ac:dyDescent="0.3">
      <c r="B5" s="41" t="s">
        <v>48</v>
      </c>
      <c r="C5" s="41"/>
      <c r="D5" s="41"/>
      <c r="E5" s="41"/>
      <c r="F5" s="41"/>
      <c r="G5" s="41"/>
      <c r="H5" s="41"/>
      <c r="I5" s="41"/>
      <c r="J5" s="1"/>
    </row>
    <row r="6" spans="2:10" ht="30" customHeight="1" x14ac:dyDescent="0.3">
      <c r="B6" s="41"/>
      <c r="C6" s="41"/>
      <c r="D6" s="41"/>
      <c r="E6" s="41"/>
      <c r="F6" s="41"/>
      <c r="G6" s="41"/>
      <c r="H6" s="41"/>
      <c r="I6" s="41"/>
      <c r="J6" s="1" t="s">
        <v>0</v>
      </c>
    </row>
    <row r="7" spans="2:10" x14ac:dyDescent="0.3">
      <c r="B7" s="2"/>
      <c r="C7" s="2"/>
      <c r="D7" s="2"/>
      <c r="E7" s="2"/>
      <c r="F7" s="2" t="s">
        <v>51</v>
      </c>
      <c r="G7" s="2"/>
      <c r="H7" s="2"/>
      <c r="I7" s="2"/>
      <c r="J7" s="2"/>
    </row>
    <row r="8" spans="2:10" ht="65.400000000000006" customHeight="1" x14ac:dyDescent="0.3">
      <c r="B8" s="3" t="s">
        <v>1</v>
      </c>
      <c r="C8" s="4" t="s">
        <v>41</v>
      </c>
      <c r="D8" s="4" t="s">
        <v>42</v>
      </c>
      <c r="E8" s="4" t="s">
        <v>46</v>
      </c>
      <c r="F8" s="4" t="s">
        <v>43</v>
      </c>
      <c r="G8" s="4" t="s">
        <v>18</v>
      </c>
      <c r="H8" s="4" t="s">
        <v>20</v>
      </c>
      <c r="I8" s="4" t="s">
        <v>17</v>
      </c>
      <c r="J8" s="4" t="s">
        <v>19</v>
      </c>
    </row>
    <row r="9" spans="2:10" ht="26.4" x14ac:dyDescent="0.3">
      <c r="B9" s="5" t="s">
        <v>11</v>
      </c>
      <c r="C9" s="12">
        <f>C10+C11+C12+C13+C14+C15</f>
        <v>3197</v>
      </c>
      <c r="D9" s="12">
        <f>SUM(D10+D11+D13+D14+D15+D16+D17+D18+D19+D20+D12)</f>
        <v>2643</v>
      </c>
      <c r="E9" s="12">
        <f>SUM(E10+E11+E13+E14+E15+E16+E17+E18+E19+E20+E12)</f>
        <v>3080</v>
      </c>
      <c r="F9" s="12">
        <f>SUM(F10+F11+F13+F14+F15+F16+F17+F18+F19+F20+F12)</f>
        <v>2779</v>
      </c>
      <c r="G9" s="12">
        <f>SUM(G10+G11+G13+G14+G15+G16+G17+G18+G19+G20+G12)</f>
        <v>3081.4</v>
      </c>
      <c r="H9" s="12">
        <f t="shared" ref="H9:H14" si="0">G9/F9*100</f>
        <v>110.88161209068011</v>
      </c>
      <c r="I9" s="12">
        <f>SUM(I10+I11+I13+I14+I15+I16+I17+I18+I19+I20+I12)</f>
        <v>3242</v>
      </c>
      <c r="J9" s="12">
        <f>SUM(J10+J11+J13+J14+J15+J16+J17+J18+J19+J20+J12)</f>
        <v>3421.3</v>
      </c>
    </row>
    <row r="10" spans="2:10" ht="15.6" x14ac:dyDescent="0.3">
      <c r="B10" s="26" t="s">
        <v>2</v>
      </c>
      <c r="C10" s="6">
        <v>1184</v>
      </c>
      <c r="D10" s="6">
        <v>1076</v>
      </c>
      <c r="E10" s="6">
        <v>1026</v>
      </c>
      <c r="F10" s="6">
        <v>847</v>
      </c>
      <c r="G10" s="6">
        <v>1076</v>
      </c>
      <c r="H10" s="6">
        <f t="shared" si="0"/>
        <v>127.03659976387249</v>
      </c>
      <c r="I10" s="6">
        <v>1098</v>
      </c>
      <c r="J10" s="6">
        <v>1120</v>
      </c>
    </row>
    <row r="11" spans="2:10" ht="15.6" x14ac:dyDescent="0.3">
      <c r="B11" s="8" t="s">
        <v>3</v>
      </c>
      <c r="C11" s="6">
        <v>13</v>
      </c>
      <c r="D11" s="6">
        <v>24</v>
      </c>
      <c r="E11" s="6">
        <v>500</v>
      </c>
      <c r="F11" s="6">
        <v>531</v>
      </c>
      <c r="G11" s="6">
        <v>24</v>
      </c>
      <c r="H11" s="6">
        <f t="shared" si="0"/>
        <v>4.5197740112994351</v>
      </c>
      <c r="I11" s="6">
        <v>26</v>
      </c>
      <c r="J11" s="6">
        <v>27</v>
      </c>
    </row>
    <row r="12" spans="2:10" ht="39.75" customHeight="1" x14ac:dyDescent="0.3">
      <c r="B12" s="9" t="s">
        <v>15</v>
      </c>
      <c r="C12" s="6">
        <v>1012</v>
      </c>
      <c r="D12" s="6">
        <v>924</v>
      </c>
      <c r="E12" s="6">
        <v>924</v>
      </c>
      <c r="F12" s="14">
        <v>778</v>
      </c>
      <c r="G12" s="6">
        <v>924.4</v>
      </c>
      <c r="H12" s="6">
        <f t="shared" si="0"/>
        <v>118.81748071979435</v>
      </c>
      <c r="I12" s="6">
        <v>972</v>
      </c>
      <c r="J12" s="6">
        <v>1017.3</v>
      </c>
    </row>
    <row r="13" spans="2:10" ht="15.6" x14ac:dyDescent="0.3">
      <c r="B13" s="10" t="s">
        <v>4</v>
      </c>
      <c r="C13" s="15">
        <v>2</v>
      </c>
      <c r="D13" s="15">
        <v>1</v>
      </c>
      <c r="E13" s="15">
        <v>1</v>
      </c>
      <c r="F13" s="15">
        <v>1</v>
      </c>
      <c r="G13" s="15">
        <v>1</v>
      </c>
      <c r="H13" s="6">
        <f>G13/F13*100</f>
        <v>100</v>
      </c>
      <c r="I13" s="15">
        <v>1</v>
      </c>
      <c r="J13" s="15">
        <v>1</v>
      </c>
    </row>
    <row r="14" spans="2:10" ht="42" customHeight="1" x14ac:dyDescent="0.3">
      <c r="B14" s="9" t="s">
        <v>16</v>
      </c>
      <c r="C14" s="15">
        <v>934</v>
      </c>
      <c r="D14" s="15">
        <v>618</v>
      </c>
      <c r="E14" s="15">
        <v>618</v>
      </c>
      <c r="F14" s="15">
        <v>597</v>
      </c>
      <c r="G14" s="15">
        <v>1056</v>
      </c>
      <c r="H14" s="6">
        <f t="shared" si="0"/>
        <v>176.88442211055278</v>
      </c>
      <c r="I14" s="15">
        <v>1145</v>
      </c>
      <c r="J14" s="15">
        <v>1256</v>
      </c>
    </row>
    <row r="15" spans="2:10" ht="66.599999999999994" customHeight="1" x14ac:dyDescent="0.3">
      <c r="B15" s="10" t="s">
        <v>5</v>
      </c>
      <c r="C15" s="15">
        <v>52</v>
      </c>
      <c r="D15" s="15">
        <v>0</v>
      </c>
      <c r="E15" s="15">
        <v>11</v>
      </c>
      <c r="F15" s="15">
        <v>25</v>
      </c>
      <c r="G15" s="15"/>
      <c r="H15" s="6"/>
      <c r="I15" s="15"/>
      <c r="J15" s="15"/>
    </row>
    <row r="16" spans="2:10" ht="29.25" customHeight="1" x14ac:dyDescent="0.3">
      <c r="B16" s="10" t="s">
        <v>12</v>
      </c>
      <c r="C16" s="15"/>
      <c r="D16" s="15"/>
      <c r="E16" s="15"/>
      <c r="F16" s="15"/>
      <c r="G16" s="15"/>
      <c r="H16" s="6"/>
      <c r="I16" s="15"/>
      <c r="J16" s="15"/>
    </row>
    <row r="17" spans="2:10" ht="27.75" customHeight="1" x14ac:dyDescent="0.3">
      <c r="B17" s="9" t="s">
        <v>6</v>
      </c>
      <c r="C17" s="15"/>
      <c r="D17" s="15"/>
      <c r="E17" s="15"/>
      <c r="F17" s="15"/>
      <c r="G17" s="15"/>
      <c r="H17" s="6"/>
      <c r="I17" s="15"/>
      <c r="J17" s="15"/>
    </row>
    <row r="18" spans="2:10" ht="29.25" customHeight="1" x14ac:dyDescent="0.3">
      <c r="B18" s="10" t="s">
        <v>13</v>
      </c>
      <c r="C18" s="15"/>
      <c r="D18" s="15"/>
      <c r="E18" s="15"/>
      <c r="F18" s="15"/>
      <c r="G18" s="15"/>
      <c r="H18" s="6"/>
      <c r="I18" s="15"/>
      <c r="J18" s="15"/>
    </row>
    <row r="19" spans="2:10" ht="26.4" x14ac:dyDescent="0.3">
      <c r="B19" s="10" t="s">
        <v>7</v>
      </c>
      <c r="C19" s="15"/>
      <c r="D19" s="15"/>
      <c r="E19" s="15">
        <v>0</v>
      </c>
      <c r="F19" s="15">
        <v>0</v>
      </c>
      <c r="G19" s="15"/>
      <c r="H19" s="6"/>
      <c r="I19" s="15"/>
      <c r="J19" s="15"/>
    </row>
    <row r="20" spans="2:10" ht="15.6" x14ac:dyDescent="0.3">
      <c r="B20" s="11" t="s">
        <v>8</v>
      </c>
      <c r="C20" s="15"/>
      <c r="D20" s="15"/>
      <c r="E20" s="15"/>
      <c r="F20" s="15"/>
      <c r="G20" s="15"/>
      <c r="H20" s="6"/>
      <c r="I20" s="15"/>
      <c r="J20" s="15"/>
    </row>
    <row r="21" spans="2:10" ht="31.2" customHeight="1" x14ac:dyDescent="0.3">
      <c r="B21" s="7" t="s">
        <v>9</v>
      </c>
      <c r="C21" s="16">
        <v>14755</v>
      </c>
      <c r="D21" s="17">
        <v>6396</v>
      </c>
      <c r="E21" s="17">
        <v>6602</v>
      </c>
      <c r="F21" s="18">
        <v>5584</v>
      </c>
      <c r="G21" s="18">
        <v>6396.8</v>
      </c>
      <c r="H21" s="12">
        <f>G21/F21*100</f>
        <v>114.55587392550144</v>
      </c>
      <c r="I21" s="18">
        <v>3147.5</v>
      </c>
      <c r="J21" s="18">
        <v>2783.4</v>
      </c>
    </row>
    <row r="22" spans="2:10" s="25" customFormat="1" ht="18.75" customHeight="1" x14ac:dyDescent="0.3">
      <c r="B22" s="20" t="s">
        <v>14</v>
      </c>
      <c r="C22" s="21">
        <v>14475</v>
      </c>
      <c r="D22" s="22">
        <v>6396</v>
      </c>
      <c r="E22" s="22">
        <v>6602</v>
      </c>
      <c r="F22" s="23">
        <v>5584</v>
      </c>
      <c r="G22" s="23">
        <v>5978</v>
      </c>
      <c r="H22" s="24">
        <f>G22/F22*100</f>
        <v>107.05587392550144</v>
      </c>
      <c r="I22" s="23">
        <v>3013</v>
      </c>
      <c r="J22" s="23">
        <v>2644</v>
      </c>
    </row>
    <row r="23" spans="2:10" ht="30" customHeight="1" x14ac:dyDescent="0.3">
      <c r="B23" s="13" t="s">
        <v>10</v>
      </c>
      <c r="C23" s="19">
        <f t="shared" ref="C23:J23" si="1">SUM(C21+C9)</f>
        <v>17952</v>
      </c>
      <c r="D23" s="19">
        <f>D21+D9</f>
        <v>9039</v>
      </c>
      <c r="E23" s="19">
        <f t="shared" si="1"/>
        <v>9682</v>
      </c>
      <c r="F23" s="19">
        <f t="shared" si="1"/>
        <v>8363</v>
      </c>
      <c r="G23" s="19">
        <f t="shared" si="1"/>
        <v>9478.2000000000007</v>
      </c>
      <c r="H23" s="19">
        <f t="shared" si="1"/>
        <v>225.43748601618154</v>
      </c>
      <c r="I23" s="19">
        <f t="shared" si="1"/>
        <v>6389.5</v>
      </c>
      <c r="J23" s="19">
        <f t="shared" si="1"/>
        <v>6204.7000000000007</v>
      </c>
    </row>
    <row r="25" spans="2:10" x14ac:dyDescent="0.3">
      <c r="B25" s="36"/>
      <c r="C25" s="36"/>
      <c r="D25" s="36"/>
      <c r="E25" s="36"/>
      <c r="F25" s="36"/>
      <c r="G25" s="36"/>
      <c r="H25" s="36"/>
      <c r="I25" s="36"/>
      <c r="J25" s="36"/>
    </row>
    <row r="26" spans="2:10" x14ac:dyDescent="0.3">
      <c r="B26" s="37" t="s">
        <v>47</v>
      </c>
      <c r="C26" s="37"/>
      <c r="D26" s="37"/>
      <c r="E26" s="37"/>
      <c r="F26" s="37"/>
      <c r="G26" s="27"/>
      <c r="H26" s="27"/>
      <c r="I26" s="27"/>
      <c r="J26" s="27"/>
    </row>
    <row r="27" spans="2:10" ht="27" customHeight="1" x14ac:dyDescent="0.3">
      <c r="B27" s="37"/>
      <c r="C27" s="37"/>
      <c r="D27" s="37"/>
      <c r="E27" s="37"/>
      <c r="F27" s="37"/>
      <c r="G27" s="27"/>
      <c r="H27" s="27"/>
      <c r="I27" s="27"/>
      <c r="J27" s="27"/>
    </row>
    <row r="28" spans="2:10" x14ac:dyDescent="0.3">
      <c r="B28" s="1"/>
      <c r="C28" s="28"/>
      <c r="D28" s="28"/>
      <c r="E28" s="28"/>
      <c r="F28" s="28" t="s">
        <v>51</v>
      </c>
      <c r="G28" s="1"/>
      <c r="H28" s="1"/>
      <c r="I28" s="1"/>
      <c r="J28" t="s">
        <v>0</v>
      </c>
    </row>
    <row r="29" spans="2:10" ht="57.6" x14ac:dyDescent="0.3">
      <c r="B29" s="29" t="s">
        <v>22</v>
      </c>
      <c r="C29" s="3" t="s">
        <v>41</v>
      </c>
      <c r="D29" s="4" t="s">
        <v>42</v>
      </c>
      <c r="E29" s="3" t="s">
        <v>49</v>
      </c>
      <c r="F29" s="3" t="s">
        <v>50</v>
      </c>
      <c r="G29" s="4" t="s">
        <v>18</v>
      </c>
      <c r="H29" s="3" t="s">
        <v>23</v>
      </c>
      <c r="I29" s="4" t="s">
        <v>17</v>
      </c>
      <c r="J29" s="4" t="s">
        <v>19</v>
      </c>
    </row>
    <row r="30" spans="2:10" ht="15.6" x14ac:dyDescent="0.3">
      <c r="B30" s="30" t="s">
        <v>24</v>
      </c>
      <c r="C30" s="31">
        <v>4378</v>
      </c>
      <c r="D30" s="31">
        <v>4152</v>
      </c>
      <c r="E30" s="31">
        <v>4821</v>
      </c>
      <c r="F30" s="31">
        <v>3462</v>
      </c>
      <c r="G30" s="31">
        <v>4363.8999999999996</v>
      </c>
      <c r="H30" s="31">
        <f>G30/F30*100</f>
        <v>126.05141536683998</v>
      </c>
      <c r="I30" s="31">
        <v>3586.3</v>
      </c>
      <c r="J30" s="31">
        <v>3431.9</v>
      </c>
    </row>
    <row r="31" spans="2:10" ht="15.6" x14ac:dyDescent="0.3">
      <c r="B31" s="30" t="s">
        <v>25</v>
      </c>
      <c r="C31" s="31">
        <v>111</v>
      </c>
      <c r="D31" s="31">
        <v>129</v>
      </c>
      <c r="E31" s="31">
        <v>128</v>
      </c>
      <c r="F31" s="31">
        <v>96</v>
      </c>
      <c r="G31" s="31">
        <v>128.5</v>
      </c>
      <c r="H31" s="31">
        <f>G31/F31*100</f>
        <v>133.85416666666669</v>
      </c>
      <c r="I31" s="31">
        <v>134.5</v>
      </c>
      <c r="J31" s="31">
        <v>139.4</v>
      </c>
    </row>
    <row r="32" spans="2:10" ht="26.4" x14ac:dyDescent="0.3">
      <c r="B32" s="30" t="s">
        <v>26</v>
      </c>
      <c r="C32" s="31">
        <v>653</v>
      </c>
      <c r="D32" s="31">
        <v>1</v>
      </c>
      <c r="E32" s="31">
        <v>1</v>
      </c>
      <c r="F32" s="31">
        <v>1</v>
      </c>
      <c r="G32" s="31">
        <v>29</v>
      </c>
      <c r="H32" s="31">
        <f>G32/F32*100</f>
        <v>2900</v>
      </c>
      <c r="I32" s="31">
        <v>0</v>
      </c>
      <c r="J32" s="31">
        <v>0</v>
      </c>
    </row>
    <row r="33" spans="2:10" ht="15.6" x14ac:dyDescent="0.3">
      <c r="B33" s="30" t="s">
        <v>27</v>
      </c>
      <c r="C33" s="31">
        <v>10367</v>
      </c>
      <c r="D33" s="31">
        <v>3254</v>
      </c>
      <c r="E33" s="31">
        <v>3542</v>
      </c>
      <c r="F33" s="31">
        <v>3049</v>
      </c>
      <c r="G33" s="31">
        <v>3306.4</v>
      </c>
      <c r="H33" s="31">
        <v>267.60000000000002</v>
      </c>
      <c r="I33" s="31">
        <v>971.9</v>
      </c>
      <c r="J33" s="31">
        <v>1017.3</v>
      </c>
    </row>
    <row r="34" spans="2:10" ht="15.6" x14ac:dyDescent="0.3">
      <c r="B34" s="30" t="s">
        <v>28</v>
      </c>
      <c r="C34" s="31">
        <v>1435</v>
      </c>
      <c r="D34" s="31">
        <v>223</v>
      </c>
      <c r="E34" s="31">
        <v>671</v>
      </c>
      <c r="F34" s="31">
        <v>264</v>
      </c>
      <c r="G34" s="31">
        <v>227</v>
      </c>
      <c r="H34" s="31">
        <f t="shared" ref="H34:H39" si="2">G34/F34*100</f>
        <v>85.984848484848484</v>
      </c>
      <c r="I34" s="31">
        <v>163</v>
      </c>
      <c r="J34" s="31">
        <v>37</v>
      </c>
    </row>
    <row r="35" spans="2:10" ht="15.6" x14ac:dyDescent="0.3">
      <c r="B35" s="30" t="s">
        <v>29</v>
      </c>
      <c r="C35" s="31"/>
      <c r="D35" s="31"/>
      <c r="E35" s="31"/>
      <c r="F35" s="31"/>
      <c r="G35" s="31"/>
      <c r="H35" s="31"/>
      <c r="I35" s="31"/>
      <c r="J35" s="31"/>
    </row>
    <row r="36" spans="2:10" ht="15.6" x14ac:dyDescent="0.3">
      <c r="B36" s="30" t="s">
        <v>30</v>
      </c>
      <c r="C36" s="31"/>
      <c r="D36" s="31"/>
      <c r="E36" s="31"/>
      <c r="F36" s="31"/>
      <c r="G36" s="31"/>
      <c r="H36" s="31"/>
      <c r="I36" s="31"/>
      <c r="J36" s="31"/>
    </row>
    <row r="37" spans="2:10" ht="15.6" x14ac:dyDescent="0.3">
      <c r="B37" s="30" t="s">
        <v>31</v>
      </c>
      <c r="C37" s="31">
        <v>1171</v>
      </c>
      <c r="D37" s="31">
        <v>1234</v>
      </c>
      <c r="E37" s="31">
        <v>1297</v>
      </c>
      <c r="F37" s="31">
        <v>538</v>
      </c>
      <c r="G37" s="31">
        <v>1377.3</v>
      </c>
      <c r="H37" s="31">
        <f t="shared" si="2"/>
        <v>256.00371747211892</v>
      </c>
      <c r="I37" s="31">
        <v>1377.3</v>
      </c>
      <c r="J37" s="31">
        <v>1275.8</v>
      </c>
    </row>
    <row r="38" spans="2:10" ht="15.6" x14ac:dyDescent="0.3">
      <c r="B38" s="30" t="s">
        <v>32</v>
      </c>
      <c r="C38" s="31"/>
      <c r="D38" s="31"/>
      <c r="E38" s="31"/>
      <c r="F38" s="31"/>
      <c r="G38" s="31"/>
      <c r="H38" s="31"/>
      <c r="I38" s="31"/>
      <c r="J38" s="31"/>
    </row>
    <row r="39" spans="2:10" ht="15.6" x14ac:dyDescent="0.3">
      <c r="B39" s="30" t="s">
        <v>33</v>
      </c>
      <c r="C39" s="31">
        <v>30</v>
      </c>
      <c r="D39" s="31">
        <v>46</v>
      </c>
      <c r="E39" s="31">
        <v>46</v>
      </c>
      <c r="F39" s="31">
        <v>27</v>
      </c>
      <c r="G39" s="31">
        <v>46.1</v>
      </c>
      <c r="H39" s="31">
        <f t="shared" si="2"/>
        <v>170.74074074074076</v>
      </c>
      <c r="I39" s="31">
        <v>0</v>
      </c>
      <c r="J39" s="31">
        <v>0</v>
      </c>
    </row>
    <row r="40" spans="2:10" ht="15.6" x14ac:dyDescent="0.3">
      <c r="B40" s="30" t="s">
        <v>34</v>
      </c>
      <c r="C40" s="31"/>
      <c r="D40" s="31"/>
      <c r="E40" s="31"/>
      <c r="F40" s="31">
        <v>0</v>
      </c>
      <c r="G40" s="31"/>
      <c r="H40" s="31"/>
      <c r="I40" s="31"/>
      <c r="J40" s="31"/>
    </row>
    <row r="41" spans="2:10" ht="15.6" x14ac:dyDescent="0.3">
      <c r="B41" s="30" t="s">
        <v>35</v>
      </c>
      <c r="C41" s="31"/>
      <c r="D41" s="31"/>
      <c r="E41" s="31"/>
      <c r="F41" s="31"/>
      <c r="G41" s="31"/>
      <c r="H41" s="31"/>
      <c r="I41" s="31"/>
      <c r="J41" s="31"/>
    </row>
    <row r="42" spans="2:10" ht="26.4" x14ac:dyDescent="0.3">
      <c r="B42" s="30" t="s">
        <v>36</v>
      </c>
      <c r="C42" s="31"/>
      <c r="D42" s="31"/>
      <c r="E42" s="31"/>
      <c r="F42" s="31"/>
      <c r="G42" s="31"/>
      <c r="H42" s="31"/>
      <c r="I42" s="31"/>
      <c r="J42" s="31"/>
    </row>
    <row r="43" spans="2:10" ht="39.6" x14ac:dyDescent="0.3">
      <c r="B43" s="30" t="s">
        <v>37</v>
      </c>
      <c r="C43" s="31">
        <v>0</v>
      </c>
      <c r="D43" s="31"/>
      <c r="E43" s="31"/>
      <c r="F43" s="31"/>
      <c r="G43" s="31"/>
      <c r="H43" s="31"/>
      <c r="I43" s="31"/>
      <c r="J43" s="31"/>
    </row>
    <row r="44" spans="2:10" ht="15.6" x14ac:dyDescent="0.3">
      <c r="B44" s="30" t="s">
        <v>38</v>
      </c>
      <c r="C44" s="31"/>
      <c r="D44" s="31"/>
      <c r="E44" s="31"/>
      <c r="F44" s="31"/>
      <c r="G44" s="31"/>
      <c r="H44" s="31"/>
      <c r="I44" s="31">
        <v>156.4</v>
      </c>
      <c r="J44" s="31">
        <v>303.3</v>
      </c>
    </row>
    <row r="45" spans="2:10" ht="15.6" x14ac:dyDescent="0.3">
      <c r="B45" s="32" t="s">
        <v>39</v>
      </c>
      <c r="C45" s="33">
        <f>SUM(C30:C43)</f>
        <v>18145</v>
      </c>
      <c r="D45" s="33">
        <f>SUM(D30:D43)</f>
        <v>9039</v>
      </c>
      <c r="E45" s="33">
        <f>SUM(E30:E43)</f>
        <v>10506</v>
      </c>
      <c r="F45" s="33">
        <f>SUM(F30:F43)</f>
        <v>7437</v>
      </c>
      <c r="G45" s="33">
        <f>SUM(G30:G43)</f>
        <v>9478.1999999999989</v>
      </c>
      <c r="H45" s="34">
        <f>G45/F45*100</f>
        <v>127.44655102864057</v>
      </c>
      <c r="I45" s="33">
        <f>SUM(I30:I44)</f>
        <v>6389.4</v>
      </c>
      <c r="J45" s="33">
        <f>SUM(J30:J44)</f>
        <v>6204.7000000000007</v>
      </c>
    </row>
    <row r="46" spans="2:10" ht="15.6" x14ac:dyDescent="0.3">
      <c r="B46" s="30" t="s">
        <v>40</v>
      </c>
      <c r="C46" s="35">
        <v>192</v>
      </c>
      <c r="D46" s="35">
        <v>0</v>
      </c>
      <c r="E46" s="35">
        <v>-824</v>
      </c>
      <c r="F46" s="35">
        <v>-926</v>
      </c>
      <c r="G46" s="35"/>
      <c r="H46" s="35"/>
      <c r="I46" s="35"/>
      <c r="J46" s="35"/>
    </row>
  </sheetData>
  <mergeCells count="6">
    <mergeCell ref="B5:I6"/>
    <mergeCell ref="B25:J25"/>
    <mergeCell ref="B26:F27"/>
    <mergeCell ref="E2:F2"/>
    <mergeCell ref="E3:F3"/>
    <mergeCell ref="E4:F4"/>
  </mergeCells>
  <phoneticPr fontId="7" type="noConversion"/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2014-12-05T13:24:32Z</cp:lastPrinted>
  <dcterms:created xsi:type="dcterms:W3CDTF">2006-09-16T00:00:00Z</dcterms:created>
  <dcterms:modified xsi:type="dcterms:W3CDTF">2023-11-16T05:10:45Z</dcterms:modified>
</cp:coreProperties>
</file>